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updateLinks="always" hidePivotFieldList="1" checkCompatibility="1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465F44F6-5038-419A-A4D5-A003FB530906}" xr6:coauthVersionLast="47" xr6:coauthVersionMax="47" xr10:uidLastSave="{00000000-0000-0000-0000-000000000000}"/>
  <bookViews>
    <workbookView xWindow="-108" yWindow="-108" windowWidth="23256" windowHeight="12456" tabRatio="928" activeTab="1" xr2:uid="{00000000-000D-0000-FFFF-FFFF00000000}"/>
  </bookViews>
  <sheets>
    <sheet name="Results RND1" sheetId="12" r:id="rId1"/>
    <sheet name="Results RND7" sheetId="43" r:id="rId2"/>
    <sheet name="Lookup" sheetId="1" r:id="rId3"/>
  </sheets>
  <externalReferences>
    <externalReference r:id="rId4"/>
  </externalReferences>
  <definedNames>
    <definedName name="_xlnm._FilterDatabase" localSheetId="2" hidden="1">Lookup!$L$2:$N$26</definedName>
    <definedName name="_xlnm._FilterDatabase" localSheetId="0" hidden="1">'Results RND1'!$A$1:$S$140</definedName>
    <definedName name="_xlnm._FilterDatabase" localSheetId="1" hidden="1">'Results RND7'!$A$1:$P$100</definedName>
    <definedName name="_xlnm.Print_Area" localSheetId="1">'Results RND7'!$A$1:$P$65</definedName>
    <definedName name="_xlnm.Print_Titles" localSheetId="0">'Results RND1'!$1:$1</definedName>
    <definedName name="_xlnm.Print_Titles" localSheetId="1">'Results RND7'!$1:$1</definedName>
    <definedName name="Results_RND1">OFFSET(#REF!,0,0,COUNTA(#REF!),20)</definedName>
    <definedName name="Results_RND10">OFFSET('Results RND7'!$A$2,0,0,COUNTA('Results RND7'!$B:$B),19)</definedName>
    <definedName name="Results_RND2">OFFSET('Results RND1'!$A$1,0,0,COUNTA('Results RND1'!$B:$B),19)</definedName>
    <definedName name="Results_RND3">OFFSET(#REF!,0,0,COUNTA(#REF!),19)</definedName>
    <definedName name="Results_RND4">OFFSET(#REF!,0,0,COUNTA(#REF!),19)</definedName>
    <definedName name="Results_RND5">OFFSET(#REF!,0,0,COUNTA(#REF!),19)</definedName>
    <definedName name="Results_RND6">OFFSET(#REF!,0,0,COUNTA(#REF!),19)</definedName>
    <definedName name="Results_RND7">OFFSET(#REF!,0,0,COUNTA(#REF!),19)</definedName>
    <definedName name="Results_RND8">OFFSET(#REF!,0,0,COUNTA(#REF!),19)</definedName>
    <definedName name="Results_RND9">OFFSET(#REF!,0,0,COUNTA(#REF!),19)</definedName>
  </definedNames>
  <calcPr calcId="191029"/>
  <pivotCaches>
    <pivotCache cacheId="0" r:id="rId5"/>
  </pivotCaches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44" i="43" l="1"/>
  <c r="B16" i="43"/>
  <c r="B61" i="43"/>
  <c r="B29" i="43"/>
  <c r="B13" i="43"/>
  <c r="B39" i="43"/>
  <c r="B35" i="43"/>
  <c r="B23" i="43"/>
  <c r="B22" i="43"/>
  <c r="B9" i="43"/>
  <c r="B52" i="43"/>
  <c r="B20" i="43"/>
  <c r="B10" i="43"/>
  <c r="B54" i="43"/>
  <c r="B65" i="43"/>
  <c r="B8" i="43"/>
  <c r="B24" i="43"/>
  <c r="B5" i="43"/>
  <c r="B4" i="43"/>
  <c r="B51" i="43"/>
  <c r="B18" i="43"/>
  <c r="B37" i="43"/>
  <c r="B38" i="43"/>
  <c r="B3" i="43"/>
  <c r="B58" i="43"/>
  <c r="B28" i="43"/>
  <c r="B42" i="43"/>
  <c r="B41" i="43"/>
  <c r="B64" i="43"/>
  <c r="B47" i="43"/>
  <c r="B14" i="43"/>
  <c r="B25" i="43"/>
  <c r="B21" i="43"/>
  <c r="B43" i="43"/>
  <c r="B36" i="43"/>
  <c r="B34" i="43"/>
  <c r="B45" i="43"/>
  <c r="B48" i="43"/>
  <c r="B50" i="43"/>
  <c r="B2" i="43"/>
  <c r="B19" i="43"/>
  <c r="B55" i="43"/>
  <c r="B53" i="43"/>
  <c r="B33" i="43"/>
  <c r="B46" i="43"/>
  <c r="B30" i="43"/>
  <c r="B27" i="43"/>
  <c r="C27" i="43"/>
  <c r="D27" i="43"/>
  <c r="B26" i="43"/>
  <c r="C26" i="43"/>
  <c r="D26" i="43"/>
  <c r="B15" i="43"/>
  <c r="B31" i="43"/>
  <c r="B49" i="43"/>
  <c r="C49" i="43"/>
  <c r="D49" i="43"/>
  <c r="B32" i="43"/>
  <c r="B63" i="43"/>
  <c r="B11" i="43"/>
  <c r="B6" i="43"/>
  <c r="B56" i="43"/>
  <c r="B44" i="43"/>
  <c r="B59" i="43"/>
  <c r="B7" i="43"/>
  <c r="B60" i="43"/>
  <c r="B17" i="43"/>
  <c r="B12" i="43"/>
  <c r="B57" i="43"/>
  <c r="B62" i="43"/>
  <c r="B40" i="43"/>
  <c r="P23" i="43" l="1"/>
  <c r="P19" i="43"/>
  <c r="P61" i="43"/>
  <c r="P27" i="43"/>
  <c r="P37" i="43"/>
  <c r="P40" i="43"/>
  <c r="P29" i="43"/>
  <c r="E26" i="43"/>
  <c r="E49" i="43"/>
  <c r="E27" i="43" l="1"/>
  <c r="E44" i="12" l="1"/>
  <c r="E45" i="12"/>
  <c r="E71" i="12" l="1"/>
  <c r="P39" i="43" l="1"/>
  <c r="P22" i="43"/>
  <c r="P52" i="43"/>
  <c r="P20" i="43"/>
  <c r="P10" i="43"/>
  <c r="P54" i="43"/>
  <c r="P8" i="43"/>
  <c r="P24" i="43"/>
  <c r="P5" i="43"/>
  <c r="P4" i="43"/>
  <c r="P51" i="43"/>
  <c r="P38" i="43"/>
  <c r="P3" i="43"/>
  <c r="P58" i="43"/>
  <c r="P42" i="43"/>
  <c r="P47" i="43"/>
  <c r="P25" i="43"/>
  <c r="P21" i="43"/>
  <c r="P43" i="43"/>
  <c r="P36" i="43"/>
  <c r="P34" i="43"/>
  <c r="P45" i="43"/>
  <c r="P48" i="43"/>
  <c r="P50" i="43"/>
  <c r="P2" i="43"/>
  <c r="P55" i="43"/>
  <c r="P53" i="43"/>
  <c r="P33" i="43"/>
  <c r="P46" i="43"/>
  <c r="P30" i="43"/>
  <c r="P26" i="43"/>
  <c r="P49" i="43"/>
  <c r="P32" i="43"/>
  <c r="P63" i="43"/>
  <c r="P11" i="43"/>
  <c r="P6" i="43"/>
  <c r="P56" i="43"/>
  <c r="P16" i="43"/>
  <c r="P59" i="43"/>
  <c r="P7" i="43"/>
  <c r="P60" i="43"/>
  <c r="P17" i="43"/>
  <c r="P12" i="43"/>
  <c r="P62" i="43"/>
  <c r="Q44" i="12"/>
  <c r="Q71" i="12"/>
  <c r="Q58" i="12"/>
  <c r="Q73" i="12"/>
  <c r="Q70" i="12"/>
  <c r="Q66" i="12"/>
  <c r="Q69" i="12"/>
  <c r="Q67" i="12"/>
  <c r="Q14" i="12"/>
  <c r="Q57" i="12"/>
  <c r="Q32" i="12"/>
  <c r="Q12" i="12"/>
  <c r="Q7" i="12"/>
  <c r="Q5" i="12"/>
  <c r="Q64" i="12"/>
  <c r="Q31" i="12"/>
  <c r="Q4" i="12"/>
  <c r="Q39" i="12"/>
  <c r="Q49" i="12"/>
  <c r="Q46" i="12"/>
  <c r="Q55" i="12"/>
  <c r="Q51" i="12"/>
  <c r="Q27" i="12"/>
  <c r="Q47" i="12"/>
  <c r="Q37" i="12"/>
  <c r="Q41" i="12"/>
  <c r="Q2" i="12"/>
  <c r="Q60" i="12"/>
  <c r="Q53" i="12"/>
  <c r="Q3" i="12"/>
  <c r="Q10" i="12"/>
  <c r="Q18" i="12"/>
  <c r="Q19" i="12"/>
  <c r="Q59" i="12"/>
  <c r="Q11" i="12"/>
  <c r="Q20" i="12"/>
  <c r="Q30" i="12"/>
  <c r="Q52" i="12"/>
  <c r="Q28" i="12"/>
  <c r="Q26" i="12"/>
  <c r="Q23" i="12"/>
  <c r="Q65" i="12"/>
  <c r="Q15" i="12"/>
  <c r="Q40" i="12"/>
  <c r="Q56" i="12"/>
  <c r="Q62" i="12"/>
  <c r="Q61" i="12"/>
  <c r="Q6" i="12"/>
  <c r="Q38" i="12"/>
  <c r="Q63" i="12"/>
  <c r="Q24" i="12"/>
  <c r="Q54" i="12"/>
  <c r="Q13" i="12"/>
  <c r="Q8" i="12"/>
  <c r="Q22" i="12"/>
  <c r="Q72" i="12"/>
  <c r="Q68" i="12"/>
  <c r="Q48" i="12"/>
  <c r="Q50" i="12"/>
  <c r="Q36" i="12"/>
  <c r="Q35" i="12"/>
  <c r="Q29" i="12"/>
  <c r="Q25" i="12"/>
  <c r="Q34" i="12"/>
  <c r="Q45" i="12"/>
  <c r="Q21" i="12"/>
  <c r="AA6" i="12" l="1"/>
  <c r="AA7" i="12" l="1"/>
  <c r="AA8" i="12" l="1"/>
  <c r="AA9" i="12" l="1"/>
  <c r="AA10" i="12" l="1"/>
  <c r="AA11" i="12" l="1"/>
  <c r="AA12" i="12" l="1"/>
  <c r="AA13" i="12" l="1"/>
  <c r="AA14" i="12" l="1"/>
  <c r="AA15" i="12" l="1"/>
  <c r="AA16" i="12" l="1"/>
  <c r="AA17" i="12" l="1"/>
  <c r="AA18" i="12" l="1"/>
  <c r="AA19" i="12" l="1"/>
  <c r="AA20" i="12" l="1"/>
  <c r="AA21" i="12" l="1"/>
  <c r="AA22" i="12" l="1"/>
  <c r="AA23" i="12" l="1"/>
  <c r="AA24" i="12" l="1"/>
  <c r="AA25" i="12" l="1"/>
  <c r="AA26" i="12" l="1"/>
  <c r="AA27" i="12" l="1"/>
  <c r="AA28" i="12" l="1"/>
  <c r="AA29" i="12" l="1"/>
  <c r="AA30" i="12" l="1"/>
  <c r="AA31" i="12" l="1"/>
  <c r="AA32" i="12" l="1"/>
  <c r="AA33" i="12" l="1"/>
  <c r="AA34" i="12" l="1"/>
  <c r="AA35" i="12" l="1"/>
  <c r="AA36" i="12" l="1"/>
  <c r="AA37" i="12" l="1"/>
  <c r="AA38" i="12" l="1"/>
  <c r="AA39" i="12" l="1"/>
  <c r="AA40" i="12" l="1"/>
  <c r="AA41" i="12" l="1"/>
  <c r="AA42" i="12" l="1"/>
  <c r="AA43" i="12" l="1"/>
  <c r="AA44" i="12" l="1"/>
  <c r="AA45" i="12" l="1"/>
  <c r="AA46" i="12" l="1"/>
  <c r="AA47" i="12" l="1"/>
  <c r="AA48" i="12" l="1"/>
  <c r="AA49" i="12" l="1"/>
  <c r="AA50" i="12" l="1"/>
  <c r="AA51" i="12" s="1"/>
  <c r="AA52" i="12" l="1"/>
  <c r="AA53" i="12" l="1"/>
  <c r="AA54" i="12" l="1"/>
  <c r="AA55" i="12" s="1"/>
  <c r="AA56" i="12" s="1"/>
  <c r="AA57" i="12" s="1"/>
  <c r="AA58" i="12" l="1"/>
  <c r="AA59" i="12" s="1"/>
  <c r="AA60" i="12" s="1"/>
  <c r="AA61" i="12" l="1"/>
  <c r="F33" i="12" l="1"/>
  <c r="R33" i="12" s="1"/>
  <c r="E69" i="12"/>
  <c r="F12" i="12"/>
  <c r="R12" i="12" s="1"/>
  <c r="E5" i="12"/>
  <c r="F46" i="12"/>
  <c r="R46" i="12" s="1"/>
  <c r="E51" i="12"/>
  <c r="F60" i="12"/>
  <c r="R60" i="12" s="1"/>
  <c r="E3" i="12"/>
  <c r="F20" i="12"/>
  <c r="E52" i="12"/>
  <c r="F15" i="12"/>
  <c r="R15" i="12" s="1"/>
  <c r="E40" i="12"/>
  <c r="F63" i="12"/>
  <c r="E9" i="12"/>
  <c r="F68" i="12"/>
  <c r="R68" i="12" s="1"/>
  <c r="E48" i="12"/>
  <c r="F34" i="12"/>
  <c r="R34" i="12" s="1"/>
  <c r="F58" i="12"/>
  <c r="F19" i="12"/>
  <c r="R19" i="12" s="1"/>
  <c r="F61" i="12"/>
  <c r="R61" i="12" s="1"/>
  <c r="F44" i="12"/>
  <c r="R44" i="12" s="1"/>
  <c r="E58" i="12"/>
  <c r="F67" i="12"/>
  <c r="R67" i="12" s="1"/>
  <c r="E14" i="12"/>
  <c r="F64" i="12"/>
  <c r="R64" i="12" s="1"/>
  <c r="E4" i="12"/>
  <c r="F27" i="12"/>
  <c r="R27" i="12" s="1"/>
  <c r="E37" i="12"/>
  <c r="F10" i="12"/>
  <c r="R10" i="12" s="1"/>
  <c r="E19" i="12"/>
  <c r="F28" i="12"/>
  <c r="E23" i="12"/>
  <c r="F56" i="12"/>
  <c r="R56" i="12" s="1"/>
  <c r="E61" i="12"/>
  <c r="F54" i="12"/>
  <c r="E8" i="12"/>
  <c r="F50" i="12"/>
  <c r="E35" i="12"/>
  <c r="E70" i="12"/>
  <c r="F23" i="12"/>
  <c r="R23" i="12" s="1"/>
  <c r="E72" i="12"/>
  <c r="F73" i="12"/>
  <c r="R73" i="12" s="1"/>
  <c r="E33" i="12"/>
  <c r="F57" i="12"/>
  <c r="R57" i="12" s="1"/>
  <c r="E12" i="12"/>
  <c r="F39" i="12"/>
  <c r="R39" i="12" s="1"/>
  <c r="E46" i="12"/>
  <c r="F41" i="12"/>
  <c r="R41" i="12" s="1"/>
  <c r="E60" i="12"/>
  <c r="F59" i="12"/>
  <c r="E20" i="12"/>
  <c r="F17" i="12"/>
  <c r="R17" i="12" s="1"/>
  <c r="E15" i="12"/>
  <c r="F6" i="12"/>
  <c r="R6" i="12" s="1"/>
  <c r="E63" i="12"/>
  <c r="F22" i="12"/>
  <c r="E68" i="12"/>
  <c r="F29" i="12"/>
  <c r="R29" i="12" s="1"/>
  <c r="E34" i="12"/>
  <c r="E11" i="12"/>
  <c r="F66" i="12"/>
  <c r="R66" i="12" s="1"/>
  <c r="E67" i="12"/>
  <c r="F7" i="12"/>
  <c r="R7" i="12" s="1"/>
  <c r="E64" i="12"/>
  <c r="F55" i="12"/>
  <c r="R55" i="12" s="1"/>
  <c r="E27" i="12"/>
  <c r="F53" i="12"/>
  <c r="R53" i="12" s="1"/>
  <c r="E10" i="12"/>
  <c r="F30" i="12"/>
  <c r="E28" i="12"/>
  <c r="F42" i="12"/>
  <c r="R42" i="12" s="1"/>
  <c r="E56" i="12"/>
  <c r="F24" i="12"/>
  <c r="R24" i="12" s="1"/>
  <c r="E54" i="12"/>
  <c r="F43" i="12"/>
  <c r="R43" i="12" s="1"/>
  <c r="E50" i="12"/>
  <c r="F45" i="12"/>
  <c r="R45" i="12" s="1"/>
  <c r="E38" i="12"/>
  <c r="F71" i="12"/>
  <c r="R71" i="12" s="1"/>
  <c r="E73" i="12"/>
  <c r="F16" i="12"/>
  <c r="R16" i="12" s="1"/>
  <c r="E57" i="12"/>
  <c r="F31" i="12"/>
  <c r="E39" i="12"/>
  <c r="F47" i="12"/>
  <c r="R47" i="12" s="1"/>
  <c r="E41" i="12"/>
  <c r="F18" i="12"/>
  <c r="E59" i="12"/>
  <c r="F26" i="12"/>
  <c r="R26" i="12" s="1"/>
  <c r="E17" i="12"/>
  <c r="F62" i="12"/>
  <c r="R62" i="12" s="1"/>
  <c r="E6" i="12"/>
  <c r="F13" i="12"/>
  <c r="R13" i="12" s="1"/>
  <c r="E22" i="12"/>
  <c r="F36" i="12"/>
  <c r="E29" i="12"/>
  <c r="F4" i="12"/>
  <c r="R4" i="12" s="1"/>
  <c r="F37" i="12"/>
  <c r="E65" i="12"/>
  <c r="E25" i="12"/>
  <c r="F70" i="12"/>
  <c r="R70" i="12" s="1"/>
  <c r="E66" i="12"/>
  <c r="F32" i="12"/>
  <c r="E7" i="12"/>
  <c r="F49" i="12"/>
  <c r="R49" i="12" s="1"/>
  <c r="E55" i="12"/>
  <c r="F2" i="12"/>
  <c r="R2" i="12" s="1"/>
  <c r="E53" i="12"/>
  <c r="F11" i="12"/>
  <c r="R11" i="12" s="1"/>
  <c r="E30" i="12"/>
  <c r="F65" i="12"/>
  <c r="E42" i="12"/>
  <c r="F38" i="12"/>
  <c r="R38" i="12" s="1"/>
  <c r="E24" i="12"/>
  <c r="F72" i="12"/>
  <c r="R72" i="12" s="1"/>
  <c r="E43" i="12"/>
  <c r="F25" i="12"/>
  <c r="R25" i="12" s="1"/>
  <c r="E62" i="12"/>
  <c r="F48" i="12"/>
  <c r="R48" i="12" s="1"/>
  <c r="F14" i="12"/>
  <c r="R14" i="12" s="1"/>
  <c r="E2" i="12"/>
  <c r="F35" i="12"/>
  <c r="R35" i="12" s="1"/>
  <c r="S35" i="12" s="1"/>
  <c r="F69" i="12"/>
  <c r="R69" i="12" s="1"/>
  <c r="E16" i="12"/>
  <c r="F5" i="12"/>
  <c r="R5" i="12" s="1"/>
  <c r="E31" i="12"/>
  <c r="F51" i="12"/>
  <c r="R51" i="12" s="1"/>
  <c r="E47" i="12"/>
  <c r="F3" i="12"/>
  <c r="R3" i="12" s="1"/>
  <c r="E18" i="12"/>
  <c r="F52" i="12"/>
  <c r="R52" i="12" s="1"/>
  <c r="E26" i="12"/>
  <c r="F40" i="12"/>
  <c r="R40" i="12" s="1"/>
  <c r="F9" i="12"/>
  <c r="R9" i="12" s="1"/>
  <c r="E13" i="12"/>
  <c r="E36" i="12"/>
  <c r="E32" i="12"/>
  <c r="E49" i="12"/>
  <c r="F8" i="12"/>
  <c r="R8" i="12" s="1"/>
  <c r="E21" i="12"/>
  <c r="F21" i="12"/>
  <c r="S11" i="12" l="1"/>
  <c r="S40" i="12"/>
  <c r="S70" i="12"/>
  <c r="S69" i="12"/>
  <c r="S14" i="12"/>
  <c r="S51" i="12"/>
  <c r="S3" i="12"/>
  <c r="S72" i="12"/>
  <c r="S4" i="12"/>
  <c r="S52" i="12"/>
  <c r="S5" i="12"/>
  <c r="S9" i="12"/>
  <c r="S8" i="12"/>
  <c r="S48" i="12"/>
  <c r="S23" i="12"/>
  <c r="S45" i="12"/>
  <c r="S66" i="12"/>
  <c r="S2" i="12"/>
  <c r="S42" i="12"/>
  <c r="S47" i="12"/>
  <c r="S49" i="12"/>
  <c r="S62" i="12"/>
  <c r="S38" i="12"/>
  <c r="S16" i="12"/>
  <c r="S25" i="12"/>
  <c r="S13" i="12"/>
  <c r="S12" i="12"/>
  <c r="S71" i="12"/>
  <c r="S6" i="12"/>
  <c r="S27" i="12"/>
  <c r="S46" i="12"/>
  <c r="S26" i="12"/>
  <c r="S55" i="12"/>
  <c r="S41" i="12"/>
  <c r="R50" i="12"/>
  <c r="S50" i="12" s="1"/>
  <c r="S44" i="12"/>
  <c r="S68" i="12"/>
  <c r="R21" i="12"/>
  <c r="S21" i="12" s="1"/>
  <c r="S43" i="12"/>
  <c r="S29" i="12"/>
  <c r="S73" i="12"/>
  <c r="S17" i="12"/>
  <c r="S64" i="12"/>
  <c r="S7" i="12"/>
  <c r="S39" i="12"/>
  <c r="S24" i="12"/>
  <c r="S10" i="12"/>
  <c r="S60" i="12"/>
  <c r="S53" i="12"/>
  <c r="S67" i="12"/>
  <c r="S61" i="12"/>
  <c r="S34" i="12"/>
  <c r="S33" i="12"/>
  <c r="S57" i="12"/>
  <c r="S56" i="12"/>
  <c r="S19" i="12"/>
  <c r="S15" i="12"/>
  <c r="R54" i="12" l="1"/>
  <c r="S54" i="12" s="1"/>
  <c r="R31" i="12"/>
  <c r="S31" i="12" s="1"/>
  <c r="R30" i="12"/>
  <c r="S30" i="12" s="1"/>
  <c r="R32" i="12"/>
  <c r="S32" i="12" s="1"/>
  <c r="R65" i="12"/>
  <c r="S65" i="12" s="1"/>
  <c r="R58" i="12"/>
  <c r="S58" i="12" s="1"/>
  <c r="R28" i="12"/>
  <c r="S28" i="12" s="1"/>
  <c r="R63" i="12"/>
  <c r="S63" i="12" s="1"/>
  <c r="R20" i="12"/>
  <c r="S20" i="12" s="1"/>
  <c r="R59" i="12"/>
  <c r="S59" i="12" s="1"/>
  <c r="R37" i="12"/>
  <c r="S37" i="12" s="1"/>
  <c r="R36" i="12"/>
  <c r="S36" i="12" s="1"/>
  <c r="R22" i="12"/>
  <c r="S22" i="12" s="1"/>
  <c r="R18" i="12"/>
  <c r="S18" i="12" s="1"/>
  <c r="C11" i="43" l="1"/>
  <c r="C61" i="43"/>
  <c r="C28" i="43"/>
  <c r="C15" i="43"/>
  <c r="C2" i="43"/>
  <c r="D15" i="43" l="1"/>
  <c r="E15" i="43" s="1"/>
  <c r="D28" i="43"/>
  <c r="E28" i="43" s="1"/>
  <c r="D61" i="43"/>
  <c r="E61" i="43" s="1"/>
  <c r="D11" i="43" l="1"/>
  <c r="E11" i="43" s="1"/>
  <c r="D2" i="43" l="1"/>
  <c r="E2" i="43" s="1"/>
  <c r="C65" i="43"/>
  <c r="C17" i="43"/>
  <c r="C10" i="43"/>
  <c r="C6" i="43"/>
  <c r="C29" i="43"/>
  <c r="C8" i="43"/>
  <c r="D9" i="43"/>
  <c r="E9" i="43" s="1"/>
  <c r="D20" i="43"/>
  <c r="E20" i="43" s="1"/>
  <c r="C7" i="43"/>
  <c r="C63" i="43"/>
  <c r="C5" i="43"/>
  <c r="C30" i="43"/>
  <c r="C60" i="43"/>
  <c r="D60" i="43"/>
  <c r="E60" i="43" s="1"/>
  <c r="C19" i="43"/>
  <c r="D10" i="43"/>
  <c r="E10" i="43" s="1"/>
  <c r="C4" i="43"/>
  <c r="C39" i="43"/>
  <c r="C25" i="43"/>
  <c r="C45" i="43"/>
  <c r="C54" i="43"/>
  <c r="C43" i="43"/>
  <c r="C9" i="43"/>
  <c r="C37" i="43"/>
  <c r="C44" i="43"/>
  <c r="C23" i="43"/>
  <c r="C47" i="43"/>
  <c r="C21" i="43"/>
  <c r="C42" i="43"/>
  <c r="C20" i="43"/>
  <c r="C59" i="43"/>
  <c r="C51" i="43"/>
  <c r="C34" i="43"/>
  <c r="C24" i="43"/>
  <c r="C58" i="43"/>
  <c r="C55" i="43"/>
  <c r="C64" i="43"/>
  <c r="C18" i="43"/>
  <c r="C13" i="43"/>
  <c r="C22" i="43"/>
  <c r="C3" i="43"/>
  <c r="C56" i="43"/>
  <c r="C62" i="43"/>
  <c r="C52" i="43"/>
  <c r="C46" i="43"/>
  <c r="C53" i="43"/>
  <c r="C14" i="43"/>
  <c r="C40" i="43"/>
  <c r="C38" i="43"/>
  <c r="C57" i="43"/>
  <c r="C41" i="43"/>
  <c r="C50" i="43"/>
  <c r="C31" i="43"/>
  <c r="C12" i="43"/>
  <c r="C35" i="43"/>
  <c r="C33" i="43"/>
  <c r="C48" i="43"/>
  <c r="C36" i="43"/>
  <c r="D32" i="43"/>
  <c r="E32" i="43" s="1"/>
  <c r="C32" i="43"/>
  <c r="C16" i="43"/>
  <c r="D30" i="43" l="1"/>
  <c r="E30" i="43" s="1"/>
  <c r="D33" i="43"/>
  <c r="E33" i="43" s="1"/>
  <c r="D56" i="43"/>
  <c r="E56" i="43" s="1"/>
  <c r="D58" i="43"/>
  <c r="E58" i="43" s="1"/>
  <c r="D13" i="43"/>
  <c r="E13" i="43" s="1"/>
  <c r="D23" i="43"/>
  <c r="E23" i="43" s="1"/>
  <c r="D31" i="43"/>
  <c r="E31" i="43" s="1"/>
  <c r="D45" i="43"/>
  <c r="E45" i="43" s="1"/>
  <c r="D41" i="43"/>
  <c r="E41" i="43" s="1"/>
  <c r="D55" i="43"/>
  <c r="E55" i="43" s="1"/>
  <c r="D14" i="43"/>
  <c r="E14" i="43" s="1"/>
  <c r="D35" i="43"/>
  <c r="E35" i="43" s="1"/>
  <c r="D57" i="43"/>
  <c r="E57" i="43" s="1"/>
  <c r="D18" i="43"/>
  <c r="E18" i="43" s="1"/>
  <c r="D46" i="43"/>
  <c r="E46" i="43" s="1"/>
  <c r="D43" i="43"/>
  <c r="E43" i="43" s="1"/>
  <c r="D16" i="43"/>
  <c r="E16" i="43" s="1"/>
  <c r="D8" i="43"/>
  <c r="E8" i="43" s="1"/>
  <c r="D47" i="43"/>
  <c r="E47" i="43" s="1"/>
  <c r="D12" i="43"/>
  <c r="E12" i="43" s="1"/>
  <c r="D54" i="43"/>
  <c r="E54" i="43" s="1"/>
  <c r="D36" i="43"/>
  <c r="E36" i="43" s="1"/>
  <c r="D5" i="43"/>
  <c r="E5" i="43" s="1"/>
  <c r="D62" i="43"/>
  <c r="E62" i="43" s="1"/>
  <c r="D64" i="43"/>
  <c r="E64" i="43" s="1"/>
  <c r="D44" i="43"/>
  <c r="E44" i="43" s="1"/>
  <c r="D52" i="43"/>
  <c r="E52" i="43" s="1"/>
  <c r="D6" i="43"/>
  <c r="E6" i="43" s="1"/>
  <c r="D38" i="43"/>
  <c r="E38" i="43" s="1"/>
  <c r="D24" i="43"/>
  <c r="E24" i="43" s="1"/>
  <c r="D4" i="43"/>
  <c r="E4" i="43" s="1"/>
  <c r="D21" i="43"/>
  <c r="E21" i="43" s="1"/>
  <c r="D3" i="43"/>
  <c r="E3" i="43" s="1"/>
  <c r="D63" i="43"/>
  <c r="E63" i="43" s="1"/>
  <c r="D53" i="43"/>
  <c r="E53" i="43" s="1"/>
  <c r="D25" i="43"/>
  <c r="E25" i="43" s="1"/>
  <c r="D19" i="43"/>
  <c r="E19" i="43" s="1"/>
  <c r="D42" i="43"/>
  <c r="E42" i="43" s="1"/>
  <c r="D34" i="43"/>
  <c r="E34" i="43" s="1"/>
  <c r="D37" i="43"/>
  <c r="E37" i="43" s="1"/>
  <c r="D51" i="43"/>
  <c r="E51" i="43" s="1"/>
  <c r="D48" i="43"/>
  <c r="E48" i="43" s="1"/>
  <c r="D29" i="43"/>
  <c r="E29" i="43" s="1"/>
  <c r="D39" i="43"/>
  <c r="E39" i="43" s="1"/>
  <c r="D17" i="43"/>
  <c r="E17" i="43" s="1"/>
  <c r="D50" i="43"/>
  <c r="E50" i="43" s="1"/>
  <c r="D59" i="43"/>
  <c r="E59" i="43" s="1"/>
  <c r="D7" i="43"/>
  <c r="E7" i="43" s="1"/>
  <c r="D22" i="43"/>
  <c r="E22" i="43" s="1"/>
  <c r="D65" i="43"/>
  <c r="E65" i="43" s="1"/>
  <c r="D40" i="43"/>
  <c r="E40" i="43" s="1"/>
</calcChain>
</file>

<file path=xl/sharedStrings.xml><?xml version="1.0" encoding="utf-8"?>
<sst xmlns="http://schemas.openxmlformats.org/spreadsheetml/2006/main" count="504" uniqueCount="195">
  <si>
    <t>No.</t>
  </si>
  <si>
    <t>Name</t>
  </si>
  <si>
    <t>Machine</t>
  </si>
  <si>
    <t>Class</t>
  </si>
  <si>
    <t>Membership Number</t>
  </si>
  <si>
    <t>Total</t>
  </si>
  <si>
    <t>Postion</t>
  </si>
  <si>
    <t>Points</t>
  </si>
  <si>
    <t>Pre 65 Clubman</t>
  </si>
  <si>
    <t>BSA 250</t>
  </si>
  <si>
    <t>Twinshock Clubman</t>
  </si>
  <si>
    <t>AC Mono Clubman</t>
  </si>
  <si>
    <t>Mono Clubman</t>
  </si>
  <si>
    <t>Yamaha TY 250</t>
  </si>
  <si>
    <t>Fantic 200</t>
  </si>
  <si>
    <t>Beta 250</t>
  </si>
  <si>
    <t>Dot 250</t>
  </si>
  <si>
    <t>Francis Barnett 246</t>
  </si>
  <si>
    <t>Championship</t>
  </si>
  <si>
    <t>Steve Jones</t>
  </si>
  <si>
    <t>Stephen Richards</t>
  </si>
  <si>
    <t>Paul Cartwright</t>
  </si>
  <si>
    <t>Andy Steele</t>
  </si>
  <si>
    <t>Steven Blaxall</t>
  </si>
  <si>
    <t>Alec Roberts</t>
  </si>
  <si>
    <t>Ian Emery</t>
  </si>
  <si>
    <t>Steve Walker</t>
  </si>
  <si>
    <t>Terry Lloyd</t>
  </si>
  <si>
    <t>Graham Miller</t>
  </si>
  <si>
    <t>Roger Smith</t>
  </si>
  <si>
    <t>Paul Owen</t>
  </si>
  <si>
    <t>Jim Droughton</t>
  </si>
  <si>
    <t>Graham Pennington</t>
  </si>
  <si>
    <t>Phil Cottiga</t>
  </si>
  <si>
    <t>Jerry Hawker</t>
  </si>
  <si>
    <t>Ken Williams</t>
  </si>
  <si>
    <t>Jon Flower</t>
  </si>
  <si>
    <t>Roly Jones</t>
  </si>
  <si>
    <t>BSA C15 250</t>
  </si>
  <si>
    <t>Fantic 212</t>
  </si>
  <si>
    <t>Ossa 250</t>
  </si>
  <si>
    <t>Honda TLR 200</t>
  </si>
  <si>
    <t>Montesa 260</t>
  </si>
  <si>
    <t>Gas Gas 300</t>
  </si>
  <si>
    <t>Montesa 315</t>
  </si>
  <si>
    <t>Beta 125</t>
  </si>
  <si>
    <t>Phil Alderman</t>
  </si>
  <si>
    <t>Tony Bradley</t>
  </si>
  <si>
    <t>Gas Gas 250</t>
  </si>
  <si>
    <t>Confirm Class</t>
  </si>
  <si>
    <t>Check</t>
  </si>
  <si>
    <t>Grand Total</t>
  </si>
  <si>
    <t>(blank)</t>
  </si>
  <si>
    <t>TRUE</t>
  </si>
  <si>
    <t>Triumph Tiger Cub 250</t>
  </si>
  <si>
    <t>Triumph Tiger Cub</t>
  </si>
  <si>
    <t>Triumph Tiger Cub 200</t>
  </si>
  <si>
    <t>Sherco 125</t>
  </si>
  <si>
    <t>Class 2</t>
  </si>
  <si>
    <t>Beta Evo 125</t>
  </si>
  <si>
    <t>Adrian Kent</t>
  </si>
  <si>
    <t>Twinshock Expert</t>
  </si>
  <si>
    <t>Monoshock Expert</t>
  </si>
  <si>
    <t>Historic Spanish Expert</t>
  </si>
  <si>
    <t>Monoshock Clubman</t>
  </si>
  <si>
    <t>Historic Spanish Clubman</t>
  </si>
  <si>
    <t>Paul Brimelow</t>
  </si>
  <si>
    <t>Paul Young</t>
  </si>
  <si>
    <t>Dave Pengilley</t>
  </si>
  <si>
    <t>Sprite 250</t>
  </si>
  <si>
    <t>Drayton Bantam 185</t>
  </si>
  <si>
    <t>Richard Osborn</t>
  </si>
  <si>
    <t>Clubman</t>
  </si>
  <si>
    <t>Electric Clubman</t>
  </si>
  <si>
    <t>BSA Bantam Rigid 175</t>
  </si>
  <si>
    <t>Pre 65 Expert</t>
  </si>
  <si>
    <t>AC Mono Expert</t>
  </si>
  <si>
    <t>Mono Expert</t>
  </si>
  <si>
    <t>Pre 65 Beginner/Novice</t>
  </si>
  <si>
    <t>Mono Beginner/Novice</t>
  </si>
  <si>
    <t>Twinshock Beginner/Novice</t>
  </si>
  <si>
    <t>AC Mono Beginner/Novice</t>
  </si>
  <si>
    <t>Electric Beginner/Novice</t>
  </si>
  <si>
    <t>Twinshock Intermediate</t>
  </si>
  <si>
    <t>Mono Intermediate</t>
  </si>
  <si>
    <t>AC Mono Intermediate</t>
  </si>
  <si>
    <t>Pre 65 Intermediate</t>
  </si>
  <si>
    <t>Paul Hempkins</t>
  </si>
  <si>
    <t>Mark Lucas</t>
  </si>
  <si>
    <t>BSA C15</t>
  </si>
  <si>
    <t>Bultaco Sherpa 350</t>
  </si>
  <si>
    <t>Gas Gas 327</t>
  </si>
  <si>
    <t>Martin Howard</t>
  </si>
  <si>
    <t>Honda TLM 260</t>
  </si>
  <si>
    <t>Pre 72 Britshock Clubman</t>
  </si>
  <si>
    <t>Pre 72 Britshock Expert</t>
  </si>
  <si>
    <t>BSA 270</t>
  </si>
  <si>
    <t>Alan Hotchkiss</t>
  </si>
  <si>
    <t>a</t>
  </si>
  <si>
    <t>b</t>
  </si>
  <si>
    <t>c</t>
  </si>
  <si>
    <t>British Bike Clubman</t>
  </si>
  <si>
    <t>British Bike Expert</t>
  </si>
  <si>
    <t>Expert</t>
  </si>
  <si>
    <t>Historic Spanish + Pre78 T/S Expert</t>
  </si>
  <si>
    <t>Historic Spanish + Pre78 T/S Clubman</t>
  </si>
  <si>
    <t>Paul Corfield</t>
  </si>
  <si>
    <t>Elwyn Beedles</t>
  </si>
  <si>
    <t>Oliver Barker</t>
  </si>
  <si>
    <t>Tony Williams</t>
  </si>
  <si>
    <t>Neil Francis</t>
  </si>
  <si>
    <t>Pre 2000 WC Intermediate</t>
  </si>
  <si>
    <t>David Matthews</t>
  </si>
  <si>
    <t>Ed Beesley</t>
  </si>
  <si>
    <t>Dave Riley</t>
  </si>
  <si>
    <t>Logan Price</t>
  </si>
  <si>
    <t>Mark Spencer</t>
  </si>
  <si>
    <t>Jes Flower</t>
  </si>
  <si>
    <t>Robin Foulkes</t>
  </si>
  <si>
    <t>Sam Alderman</t>
  </si>
  <si>
    <t>Pre 2000 WC Clubman</t>
  </si>
  <si>
    <t>Norman Tarbuck</t>
  </si>
  <si>
    <t>Mike Jones L</t>
  </si>
  <si>
    <t>Chris Garlick</t>
  </si>
  <si>
    <t>Steve Harding</t>
  </si>
  <si>
    <t>Ian Tracey</t>
  </si>
  <si>
    <t>Gareth Evans</t>
  </si>
  <si>
    <t>Peter Ruscoe</t>
  </si>
  <si>
    <t>D</t>
  </si>
  <si>
    <t>N</t>
  </si>
  <si>
    <t>F</t>
  </si>
  <si>
    <t>AC Mono Pre 96 Intermediate</t>
  </si>
  <si>
    <t>AC Mono Pre 96 Clubman</t>
  </si>
  <si>
    <t>AC Mono Pre 96 Beginner/Novice</t>
  </si>
  <si>
    <t>Pre 2000 WC Expert</t>
  </si>
  <si>
    <t>Pre 2000 WC Beginner/Novice</t>
  </si>
  <si>
    <t>Kenton Hackney</t>
  </si>
  <si>
    <t>Richard Webster</t>
  </si>
  <si>
    <t>Marcus Greer</t>
  </si>
  <si>
    <t>Bert White (SR)</t>
  </si>
  <si>
    <t>AC Mono Pre 96 Expert</t>
  </si>
  <si>
    <t>Chris Chell</t>
  </si>
  <si>
    <t>BSA 310</t>
  </si>
  <si>
    <t>Simon Chell</t>
  </si>
  <si>
    <t>Peter Shone</t>
  </si>
  <si>
    <t>James</t>
  </si>
  <si>
    <t>Villiers</t>
  </si>
  <si>
    <t>Bantam 185</t>
  </si>
  <si>
    <t>Triumph Tiger cub 270</t>
  </si>
  <si>
    <t>Stuart Symonds</t>
  </si>
  <si>
    <t>John Bull Dot 250</t>
  </si>
  <si>
    <t>Drayton Villiers 250</t>
  </si>
  <si>
    <t>Paul Baddeley</t>
  </si>
  <si>
    <t>Cotton 220</t>
  </si>
  <si>
    <t>Paul Sagar</t>
  </si>
  <si>
    <t>Honda TLR</t>
  </si>
  <si>
    <t>Kawasaki KT 330</t>
  </si>
  <si>
    <t xml:space="preserve">Honda TLR 250 </t>
  </si>
  <si>
    <t>Mike Jones</t>
  </si>
  <si>
    <t>Bultaco Sherpa T 350</t>
  </si>
  <si>
    <t>Patrick Edwards</t>
  </si>
  <si>
    <t>Yamaha 350</t>
  </si>
  <si>
    <t>Honda TLM 260r</t>
  </si>
  <si>
    <t>Ossa Grip it 250</t>
  </si>
  <si>
    <t>Yamaha 250 Pinky</t>
  </si>
  <si>
    <t>Jason Trumble</t>
  </si>
  <si>
    <t>Rian Garlick</t>
  </si>
  <si>
    <t>Gas Gas 350</t>
  </si>
  <si>
    <t>Mike Smith</t>
  </si>
  <si>
    <t>Yamaha TYZ 250</t>
  </si>
  <si>
    <t>Montesa 315R 250</t>
  </si>
  <si>
    <t>Gas Gas TXT 200</t>
  </si>
  <si>
    <t>Beta Techno 250</t>
  </si>
  <si>
    <t>David Ellis</t>
  </si>
  <si>
    <t>Beta 250 EVO</t>
  </si>
  <si>
    <t>Beta Rev 300 Factory</t>
  </si>
  <si>
    <t>TRS One R 250</t>
  </si>
  <si>
    <t>Stuart Parr</t>
  </si>
  <si>
    <t>Beta Factory 250</t>
  </si>
  <si>
    <t>Craig Tarbuck</t>
  </si>
  <si>
    <t>Beta 300 4T</t>
  </si>
  <si>
    <t>Gas Gas TXT 250</t>
  </si>
  <si>
    <t>Beta 4T 300</t>
  </si>
  <si>
    <t>Martin Speed</t>
  </si>
  <si>
    <t>Vertigo 250</t>
  </si>
  <si>
    <t>Montesa 4RT 260</t>
  </si>
  <si>
    <t>Joe Price</t>
  </si>
  <si>
    <t>Gas Gas Pro 300</t>
  </si>
  <si>
    <t>Johnathon Hughes</t>
  </si>
  <si>
    <t>Graham Seager</t>
  </si>
  <si>
    <t>DNS</t>
  </si>
  <si>
    <t>R</t>
  </si>
  <si>
    <t>E</t>
  </si>
  <si>
    <t>T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</si>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</sst>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2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30">
    <xf numFmtId="0" fontId="0" fillId="0" borderId="0" xfId="0"/>
    <xf numFmtId="0" fontId="4" fillId="0" borderId="1" xfId="1" applyFont="1" applyBorder="1"/>
    <xf numFmtId="0" fontId="4" fillId="0" borderId="1" xfId="1" applyFont="1" applyBorder="1" applyAlignment="1">
      <alignment horizontal="center"/>
    </xf>
    <xf numFmtId="0" fontId="3" fillId="0" borderId="0" xfId="1" applyAlignment="1">
      <alignment horizontal="center"/>
    </xf>
    <xf numFmtId="0" fontId="3" fillId="0" borderId="0" xfId="1"/>
    <xf numFmtId="0" fontId="3" fillId="0" borderId="1" xfId="1" applyBorder="1"/>
    <xf numFmtId="0" fontId="0" fillId="0" borderId="1" xfId="0" applyBorder="1"/>
    <xf numFmtId="0" fontId="3" fillId="0" borderId="0" xfId="1" applyProtection="1">
      <protection locked="0"/>
    </xf>
    <xf numFmtId="0" fontId="3" fillId="0" borderId="0" xfId="1" applyAlignment="1" applyProtection="1">
      <alignment horizontal="center"/>
      <protection locked="0"/>
    </xf>
    <xf numFmtId="0" fontId="3" fillId="0" borderId="1" xfId="1" applyBorder="1" applyAlignment="1">
      <alignment horizontal="center"/>
    </xf>
    <xf numFmtId="0" fontId="0" fillId="0" borderId="0" xfId="0" pivotButton="1"/>
    <xf numFmtId="0" fontId="3" fillId="2" borderId="1" xfId="1" applyFill="1" applyBorder="1"/>
    <xf numFmtId="0" fontId="8" fillId="0" borderId="1" xfId="1" applyFont="1" applyBorder="1"/>
    <xf numFmtId="0" fontId="2" fillId="0" borderId="1" xfId="1" applyFont="1" applyBorder="1"/>
    <xf numFmtId="0" fontId="2" fillId="0" borderId="1" xfId="1" applyFont="1" applyBorder="1" applyAlignment="1">
      <alignment horizontal="center"/>
    </xf>
    <xf numFmtId="0" fontId="1" fillId="0" borderId="1" xfId="1" applyFont="1" applyBorder="1"/>
    <xf numFmtId="0" fontId="1" fillId="0" borderId="1" xfId="1" applyFont="1" applyBorder="1" applyProtection="1">
      <protection locked="0"/>
    </xf>
    <xf numFmtId="0" fontId="4" fillId="0" borderId="2" xfId="1" applyFont="1" applyBorder="1" applyAlignment="1">
      <alignment horizontal="center"/>
    </xf>
    <xf numFmtId="1" fontId="2" fillId="0" borderId="1" xfId="1" applyNumberFormat="1" applyFont="1" applyBorder="1" applyAlignment="1">
      <alignment horizontal="center"/>
    </xf>
    <xf numFmtId="1" fontId="0" fillId="0" borderId="2" xfId="1" applyNumberFormat="1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1" fillId="0" borderId="1" xfId="0" applyFont="1" applyBorder="1"/>
    <xf numFmtId="0" fontId="1" fillId="0" borderId="0" xfId="1" applyFont="1"/>
    <xf numFmtId="0" fontId="0" fillId="0" borderId="0" xfId="0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" fontId="0" fillId="0" borderId="1" xfId="1" applyNumberFormat="1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</cellXfs>
  <cellStyles count="12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Normal" xfId="0" builtinId="0"/>
    <cellStyle name="Normal 2" xfId="1" xr:uid="{00000000-0005-0000-0000-00000B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Entries%20September%202024.xlsx" TargetMode="External"/><Relationship Id="rId1" Type="http://schemas.openxmlformats.org/officeDocument/2006/relationships/externalLinkPath" Target="Entries%20September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ider List"/>
      <sheetName val="September"/>
      <sheetName val="Lookup"/>
    </sheetNames>
    <sheetDataSet>
      <sheetData sheetId="0"/>
      <sheetData sheetId="1">
        <row r="1">
          <cell r="A1" t="str">
            <v>Rider No.</v>
          </cell>
          <cell r="B1" t="str">
            <v>Name</v>
          </cell>
          <cell r="C1" t="str">
            <v>First Name</v>
          </cell>
          <cell r="D1" t="str">
            <v>Surname</v>
          </cell>
          <cell r="E1" t="str">
            <v>Licence No</v>
          </cell>
          <cell r="F1" t="str">
            <v>Machine</v>
          </cell>
          <cell r="G1" t="str">
            <v>Class</v>
          </cell>
        </row>
        <row r="2">
          <cell r="A2">
            <v>30</v>
          </cell>
          <cell r="B2" t="str">
            <v>Tony Williams</v>
          </cell>
          <cell r="C2" t="str">
            <v>Tony Williams</v>
          </cell>
          <cell r="E2">
            <v>194434</v>
          </cell>
          <cell r="F2" t="str">
            <v>Yamaha TY 270</v>
          </cell>
          <cell r="G2" t="str">
            <v>AC Mono Pre 96 Clubman</v>
          </cell>
        </row>
        <row r="3">
          <cell r="A3">
            <v>57</v>
          </cell>
          <cell r="B3" t="str">
            <v>Tony Bradley</v>
          </cell>
          <cell r="C3" t="str">
            <v>Tony Bradley</v>
          </cell>
          <cell r="E3">
            <v>115957</v>
          </cell>
          <cell r="F3" t="str">
            <v>Bantam 185</v>
          </cell>
          <cell r="G3" t="str">
            <v>Pre 65 Intermediate</v>
          </cell>
        </row>
        <row r="4">
          <cell r="A4">
            <v>23</v>
          </cell>
          <cell r="B4" t="str">
            <v>Terry Musgrave</v>
          </cell>
          <cell r="C4" t="str">
            <v>Terry Musgrave</v>
          </cell>
          <cell r="E4">
            <v>69245</v>
          </cell>
          <cell r="F4" t="str">
            <v>Aprillia TXR 280</v>
          </cell>
          <cell r="G4" t="str">
            <v>Twinshock Expert</v>
          </cell>
        </row>
        <row r="5">
          <cell r="B5" t="str">
            <v>Terry Lloyd</v>
          </cell>
          <cell r="C5" t="str">
            <v>Terry Lloyd</v>
          </cell>
          <cell r="E5">
            <v>70329</v>
          </cell>
          <cell r="F5" t="str">
            <v>Triumph Tiger Cub 250</v>
          </cell>
          <cell r="G5" t="str">
            <v>Pre 65 Beginner/Novice</v>
          </cell>
        </row>
        <row r="6">
          <cell r="A6">
            <v>7</v>
          </cell>
          <cell r="B6" t="str">
            <v>Steve Jones</v>
          </cell>
          <cell r="C6" t="str">
            <v>Steve Jones</v>
          </cell>
          <cell r="E6">
            <v>307158</v>
          </cell>
          <cell r="F6" t="str">
            <v>BSA 250</v>
          </cell>
          <cell r="G6" t="str">
            <v>Pre 65 Clubman</v>
          </cell>
        </row>
        <row r="7">
          <cell r="A7">
            <v>47</v>
          </cell>
          <cell r="B7" t="str">
            <v>Steve Clift</v>
          </cell>
          <cell r="C7" t="str">
            <v>Steve Clift</v>
          </cell>
          <cell r="E7">
            <v>93066</v>
          </cell>
          <cell r="F7" t="str">
            <v>Gas Gas 300 GP</v>
          </cell>
          <cell r="G7" t="str">
            <v>Mono Expert</v>
          </cell>
        </row>
        <row r="8">
          <cell r="A8">
            <v>28</v>
          </cell>
          <cell r="B8" t="str">
            <v xml:space="preserve">Steve Blackburn  </v>
          </cell>
          <cell r="C8" t="str">
            <v xml:space="preserve">Steve Blackburn  </v>
          </cell>
          <cell r="E8" t="str">
            <v/>
          </cell>
          <cell r="F8" t="str">
            <v>Montesa 349</v>
          </cell>
          <cell r="G8" t="str">
            <v>Twinshock Clubman</v>
          </cell>
        </row>
        <row r="9">
          <cell r="A9">
            <v>45</v>
          </cell>
          <cell r="B9" t="str">
            <v>Stephen Hall</v>
          </cell>
          <cell r="C9" t="str">
            <v>Stephen Hall</v>
          </cell>
          <cell r="E9">
            <v>136127</v>
          </cell>
          <cell r="F9" t="str">
            <v>Vertigo 250</v>
          </cell>
          <cell r="G9" t="str">
            <v>Mono Intermediate</v>
          </cell>
        </row>
        <row r="10">
          <cell r="A10">
            <v>16</v>
          </cell>
          <cell r="B10" t="str">
            <v>Seth Adams</v>
          </cell>
          <cell r="C10" t="str">
            <v>Seth Adams</v>
          </cell>
          <cell r="E10">
            <v>199749</v>
          </cell>
          <cell r="F10" t="str">
            <v>Electric Motion Epure Race</v>
          </cell>
          <cell r="G10" t="str">
            <v>Mono Intermediate</v>
          </cell>
        </row>
        <row r="11">
          <cell r="A11">
            <v>26</v>
          </cell>
          <cell r="B11" t="str">
            <v>Robin Foulkes</v>
          </cell>
          <cell r="C11" t="str">
            <v>Robin Foulkes</v>
          </cell>
          <cell r="E11">
            <v>169399</v>
          </cell>
          <cell r="F11" t="str">
            <v>Francis Barnett 260</v>
          </cell>
          <cell r="G11" t="str">
            <v>Pre 65 Intermediate</v>
          </cell>
        </row>
        <row r="12">
          <cell r="A12">
            <v>31</v>
          </cell>
          <cell r="B12" t="str">
            <v>Robert Hickson</v>
          </cell>
          <cell r="C12" t="str">
            <v>Robert Hickson</v>
          </cell>
          <cell r="E12">
            <v>176898</v>
          </cell>
          <cell r="F12" t="str">
            <v>Beta Evo 250</v>
          </cell>
          <cell r="G12" t="str">
            <v>Mono Clubman</v>
          </cell>
        </row>
        <row r="13">
          <cell r="B13" t="str">
            <v>Rob Flower</v>
          </cell>
          <cell r="C13" t="str">
            <v>Rob Flower</v>
          </cell>
          <cell r="E13" t="str">
            <v>Day Licence</v>
          </cell>
          <cell r="F13" t="str">
            <v>Drayton BSA 280</v>
          </cell>
          <cell r="G13" t="str">
            <v>Pre 65 Beginner/Novice</v>
          </cell>
        </row>
        <row r="14">
          <cell r="A14">
            <v>67</v>
          </cell>
          <cell r="B14" t="str">
            <v>Richard Yeoman</v>
          </cell>
          <cell r="C14" t="str">
            <v>Richard Yeoman</v>
          </cell>
          <cell r="E14">
            <v>94862</v>
          </cell>
          <cell r="F14" t="str">
            <v>TRS ONE R 250</v>
          </cell>
          <cell r="G14" t="str">
            <v>Mono Clubman</v>
          </cell>
        </row>
        <row r="15">
          <cell r="A15">
            <v>29</v>
          </cell>
          <cell r="B15" t="str">
            <v>Richard Webster</v>
          </cell>
          <cell r="C15" t="str">
            <v>Richard Webster</v>
          </cell>
          <cell r="E15">
            <v>189965</v>
          </cell>
          <cell r="F15" t="str">
            <v>Montesa 315</v>
          </cell>
          <cell r="G15" t="str">
            <v>Pre 2000 WC Expert</v>
          </cell>
        </row>
        <row r="16">
          <cell r="A16">
            <v>58</v>
          </cell>
          <cell r="B16" t="str">
            <v>Richard Osborn</v>
          </cell>
          <cell r="C16" t="str">
            <v>Richard Osborn</v>
          </cell>
          <cell r="E16">
            <v>170420</v>
          </cell>
          <cell r="F16" t="str">
            <v>Gas Gas TXT 250</v>
          </cell>
          <cell r="G16" t="str">
            <v>Mono Intermediate</v>
          </cell>
        </row>
        <row r="17">
          <cell r="A17">
            <v>19</v>
          </cell>
          <cell r="B17" t="str">
            <v>Phil Cottiga</v>
          </cell>
          <cell r="C17" t="str">
            <v>Phil Cottiga</v>
          </cell>
          <cell r="E17">
            <v>63260</v>
          </cell>
          <cell r="F17" t="str">
            <v>Honda TLR 200</v>
          </cell>
          <cell r="G17" t="str">
            <v>Twinshock Clubman</v>
          </cell>
        </row>
        <row r="18">
          <cell r="A18">
            <v>60</v>
          </cell>
          <cell r="B18" t="str">
            <v>Paul Sagar</v>
          </cell>
          <cell r="C18" t="str">
            <v>Paul Sagar</v>
          </cell>
          <cell r="E18">
            <v>17079</v>
          </cell>
          <cell r="F18" t="str">
            <v>Honda TLR</v>
          </cell>
          <cell r="G18" t="str">
            <v>Twinshock Expert</v>
          </cell>
        </row>
        <row r="19">
          <cell r="A19">
            <v>44</v>
          </cell>
          <cell r="B19" t="str">
            <v>Paul Hempkins</v>
          </cell>
          <cell r="C19" t="str">
            <v>Paul Hempkins</v>
          </cell>
          <cell r="E19">
            <v>81586</v>
          </cell>
          <cell r="F19" t="str">
            <v>Beta 4str 300</v>
          </cell>
          <cell r="G19" t="str">
            <v>Mono Intermediate</v>
          </cell>
        </row>
        <row r="20">
          <cell r="B20" t="str">
            <v>Paul Edwards</v>
          </cell>
          <cell r="C20" t="str">
            <v>Paul Edwards</v>
          </cell>
          <cell r="E20">
            <v>68814</v>
          </cell>
          <cell r="F20" t="str">
            <v>James 250</v>
          </cell>
          <cell r="G20" t="str">
            <v>Pre 65 Intermediate</v>
          </cell>
        </row>
        <row r="21">
          <cell r="A21">
            <v>24</v>
          </cell>
          <cell r="B21" t="str">
            <v>Paul Corfield</v>
          </cell>
          <cell r="C21" t="str">
            <v>Paul Corfield</v>
          </cell>
          <cell r="E21">
            <v>635827</v>
          </cell>
          <cell r="F21" t="str">
            <v>Yamaha TY 250</v>
          </cell>
          <cell r="G21" t="str">
            <v>AC Mono Pre 96 Clubman</v>
          </cell>
        </row>
        <row r="22">
          <cell r="A22">
            <v>38</v>
          </cell>
          <cell r="B22" t="str">
            <v>Paul Cartwright</v>
          </cell>
          <cell r="C22" t="str">
            <v>Paul Cartwright</v>
          </cell>
          <cell r="E22">
            <v>160224</v>
          </cell>
          <cell r="F22" t="str">
            <v>Beta 260</v>
          </cell>
          <cell r="G22" t="str">
            <v>AC Mono Pre 96 Intermediate</v>
          </cell>
        </row>
        <row r="23">
          <cell r="A23">
            <v>15</v>
          </cell>
          <cell r="B23" t="str">
            <v>Paul Brimelow</v>
          </cell>
          <cell r="C23" t="str">
            <v>Paul Brimelow</v>
          </cell>
          <cell r="E23">
            <v>80175</v>
          </cell>
          <cell r="F23" t="str">
            <v>Cotton 220</v>
          </cell>
          <cell r="G23" t="str">
            <v>Pre 65 Clubman</v>
          </cell>
        </row>
        <row r="24">
          <cell r="A24">
            <v>48</v>
          </cell>
          <cell r="B24" t="str">
            <v>Paul Beswick</v>
          </cell>
          <cell r="C24" t="str">
            <v>Paul Beswick</v>
          </cell>
          <cell r="E24">
            <v>200598</v>
          </cell>
          <cell r="F24" t="str">
            <v>Ossa gripper 250</v>
          </cell>
          <cell r="G24" t="str">
            <v>Twinshock Beginner/Novice</v>
          </cell>
        </row>
        <row r="25">
          <cell r="A25">
            <v>34</v>
          </cell>
          <cell r="B25" t="str">
            <v>Oliver Barker</v>
          </cell>
          <cell r="C25" t="str">
            <v>Oliver Barker</v>
          </cell>
          <cell r="E25">
            <v>207469</v>
          </cell>
          <cell r="F25" t="str">
            <v>Bultaco Sherpa 350</v>
          </cell>
          <cell r="G25" t="str">
            <v>Twinshock Clubman</v>
          </cell>
        </row>
        <row r="26">
          <cell r="B26" t="str">
            <v>Olie Dillon</v>
          </cell>
          <cell r="C26" t="str">
            <v>Olie Dillon</v>
          </cell>
          <cell r="E26">
            <v>300682</v>
          </cell>
          <cell r="F26" t="str">
            <v>Gas Gas TXT 300</v>
          </cell>
          <cell r="G26" t="str">
            <v>Mono Clubman</v>
          </cell>
        </row>
        <row r="27">
          <cell r="A27">
            <v>25</v>
          </cell>
          <cell r="B27" t="str">
            <v>Neville Kirkham</v>
          </cell>
          <cell r="C27" t="str">
            <v>Neville Kirkham</v>
          </cell>
          <cell r="E27" t="str">
            <v>Day Licence</v>
          </cell>
          <cell r="F27" t="str">
            <v>Yamaha TY 250</v>
          </cell>
          <cell r="G27" t="str">
            <v>AC Mono Pre 96 Clubman</v>
          </cell>
        </row>
        <row r="28">
          <cell r="A28">
            <v>50</v>
          </cell>
          <cell r="B28" t="str">
            <v>Neil Holt</v>
          </cell>
          <cell r="C28" t="str">
            <v>Neil Holt</v>
          </cell>
          <cell r="E28" t="str">
            <v/>
          </cell>
          <cell r="F28" t="str">
            <v>Fantic 200</v>
          </cell>
          <cell r="G28" t="str">
            <v>Twinshock Clubman</v>
          </cell>
        </row>
        <row r="29">
          <cell r="A29">
            <v>59</v>
          </cell>
          <cell r="B29" t="str">
            <v>Neil Francis</v>
          </cell>
          <cell r="C29" t="str">
            <v>Neil Francis</v>
          </cell>
          <cell r="E29">
            <v>197657</v>
          </cell>
          <cell r="F29" t="str">
            <v>Gas Gas TXT 200</v>
          </cell>
          <cell r="G29" t="str">
            <v>Pre 2000 WC Intermediate</v>
          </cell>
        </row>
        <row r="30">
          <cell r="A30">
            <v>22</v>
          </cell>
          <cell r="B30" t="str">
            <v>Neil Brooks</v>
          </cell>
          <cell r="C30" t="str">
            <v>Neil Brooks</v>
          </cell>
          <cell r="E30">
            <v>149425</v>
          </cell>
          <cell r="F30" t="str">
            <v>Sherco 250</v>
          </cell>
          <cell r="G30" t="str">
            <v>Mono Intermediate</v>
          </cell>
        </row>
        <row r="31">
          <cell r="A31">
            <v>35</v>
          </cell>
          <cell r="B31" t="str">
            <v>Mike Smith</v>
          </cell>
          <cell r="C31" t="str">
            <v>Mike Smith</v>
          </cell>
          <cell r="E31">
            <v>210077</v>
          </cell>
          <cell r="F31" t="str">
            <v>Honda</v>
          </cell>
          <cell r="G31" t="str">
            <v>Twinshock Intermediate</v>
          </cell>
        </row>
        <row r="32">
          <cell r="A32">
            <v>64</v>
          </cell>
          <cell r="B32" t="str">
            <v>Mike Jones L</v>
          </cell>
          <cell r="C32" t="str">
            <v>Mike Jones L</v>
          </cell>
          <cell r="E32">
            <v>197845</v>
          </cell>
          <cell r="F32" t="str">
            <v>Aprillia</v>
          </cell>
          <cell r="G32" t="str">
            <v>Twinshock Expert</v>
          </cell>
        </row>
        <row r="33">
          <cell r="A33">
            <v>41</v>
          </cell>
          <cell r="B33" t="str">
            <v>Michael Warburton</v>
          </cell>
          <cell r="C33" t="str">
            <v>Michael Warburton</v>
          </cell>
          <cell r="E33">
            <v>201781</v>
          </cell>
          <cell r="F33" t="str">
            <v>Vertigo 250</v>
          </cell>
          <cell r="G33" t="str">
            <v>Mono Intermediate</v>
          </cell>
        </row>
        <row r="34">
          <cell r="B34" t="str">
            <v>Matthew Sinnott</v>
          </cell>
          <cell r="C34" t="str">
            <v>Matthew Sinnott</v>
          </cell>
          <cell r="E34">
            <v>159915</v>
          </cell>
          <cell r="F34" t="str">
            <v>Beta 260</v>
          </cell>
          <cell r="G34" t="str">
            <v>AC Mono Pre 96 Clubman</v>
          </cell>
        </row>
        <row r="35">
          <cell r="A35">
            <v>56</v>
          </cell>
          <cell r="B35" t="str">
            <v>Mat Duff</v>
          </cell>
          <cell r="C35" t="str">
            <v>Mat Duff</v>
          </cell>
          <cell r="E35">
            <v>210136</v>
          </cell>
          <cell r="F35" t="str">
            <v>BSA B40 350</v>
          </cell>
          <cell r="G35" t="str">
            <v>Pre 65 Clubman</v>
          </cell>
        </row>
        <row r="36">
          <cell r="B36" t="str">
            <v>Martin Speed</v>
          </cell>
          <cell r="C36" t="str">
            <v>Martin Speed</v>
          </cell>
          <cell r="E36" t="str">
            <v>Day Licence</v>
          </cell>
          <cell r="F36" t="str">
            <v>Electric Motion</v>
          </cell>
          <cell r="G36" t="str">
            <v>Mono Clubman</v>
          </cell>
        </row>
        <row r="37">
          <cell r="A37">
            <v>61</v>
          </cell>
          <cell r="B37" t="str">
            <v>Martin Howard</v>
          </cell>
          <cell r="C37" t="str">
            <v>Martin Howard</v>
          </cell>
          <cell r="E37">
            <v>172161</v>
          </cell>
          <cell r="F37" t="str">
            <v>Montesa 4RT 260</v>
          </cell>
          <cell r="G37" t="str">
            <v>Mono Clubman</v>
          </cell>
        </row>
        <row r="38">
          <cell r="A38">
            <v>10</v>
          </cell>
          <cell r="B38" t="str">
            <v>Mark Newman</v>
          </cell>
          <cell r="C38" t="str">
            <v>Mark Newman</v>
          </cell>
          <cell r="E38">
            <v>114660</v>
          </cell>
          <cell r="F38" t="str">
            <v>Yamaha TY 250</v>
          </cell>
          <cell r="G38" t="str">
            <v>Twinshock Intermediate</v>
          </cell>
        </row>
        <row r="39">
          <cell r="A39">
            <v>62</v>
          </cell>
          <cell r="B39" t="str">
            <v>Mark Lucas</v>
          </cell>
          <cell r="C39" t="str">
            <v>Mark Lucas</v>
          </cell>
          <cell r="E39">
            <v>57425</v>
          </cell>
          <cell r="F39" t="str">
            <v>Drayton Villiers 250</v>
          </cell>
          <cell r="G39" t="str">
            <v>Pre 65 Intermediate</v>
          </cell>
        </row>
        <row r="40">
          <cell r="A40">
            <v>65</v>
          </cell>
          <cell r="B40" t="str">
            <v>Mark Gaskell</v>
          </cell>
          <cell r="C40" t="str">
            <v>Mark Gaskell</v>
          </cell>
          <cell r="E40">
            <v>88573</v>
          </cell>
          <cell r="F40" t="str">
            <v>Triumph Twin 350</v>
          </cell>
          <cell r="G40" t="str">
            <v>Pre 65 Clubman</v>
          </cell>
        </row>
        <row r="41">
          <cell r="A41">
            <v>32</v>
          </cell>
          <cell r="B41" t="str">
            <v>Mark Blackwell</v>
          </cell>
          <cell r="C41" t="str">
            <v>Mark Blackwell</v>
          </cell>
          <cell r="E41">
            <v>149238</v>
          </cell>
          <cell r="F41" t="str">
            <v>Montessa 300 RR</v>
          </cell>
          <cell r="G41" t="str">
            <v>Mono Intermediate</v>
          </cell>
        </row>
        <row r="42">
          <cell r="A42">
            <v>39</v>
          </cell>
          <cell r="B42" t="str">
            <v>Marcus Greer</v>
          </cell>
          <cell r="C42" t="str">
            <v>Marcus Greer</v>
          </cell>
          <cell r="E42" t="str">
            <v>Day Licence</v>
          </cell>
          <cell r="F42" t="str">
            <v>Beta Techno 250</v>
          </cell>
          <cell r="G42" t="str">
            <v>Pre 2000 WC Clubman</v>
          </cell>
        </row>
        <row r="43">
          <cell r="B43" t="str">
            <v>Logan Price</v>
          </cell>
          <cell r="C43" t="str">
            <v>Logan Price</v>
          </cell>
          <cell r="E43">
            <v>180826</v>
          </cell>
          <cell r="F43" t="str">
            <v>Beta 125</v>
          </cell>
          <cell r="G43" t="str">
            <v>Mono Clubman</v>
          </cell>
        </row>
        <row r="44">
          <cell r="A44">
            <v>51</v>
          </cell>
          <cell r="B44" t="str">
            <v>Leo Goldie</v>
          </cell>
          <cell r="C44" t="str">
            <v>Leo Goldie</v>
          </cell>
          <cell r="E44" t="str">
            <v/>
          </cell>
          <cell r="F44" t="str">
            <v>Beta 125</v>
          </cell>
          <cell r="G44" t="str">
            <v>Pre 65 Beginner/Novice</v>
          </cell>
        </row>
        <row r="45">
          <cell r="A45">
            <v>42</v>
          </cell>
          <cell r="B45" t="str">
            <v>Kev Ellis</v>
          </cell>
          <cell r="C45" t="str">
            <v>Kev Ellis</v>
          </cell>
          <cell r="E45">
            <v>21837</v>
          </cell>
          <cell r="F45" t="str">
            <v>Triumph Cub</v>
          </cell>
          <cell r="G45" t="str">
            <v>Pre 65 Expert</v>
          </cell>
        </row>
        <row r="46">
          <cell r="A46">
            <v>2</v>
          </cell>
          <cell r="B46" t="str">
            <v>Kenton Hackney</v>
          </cell>
          <cell r="C46" t="str">
            <v>Kenton Hackney</v>
          </cell>
          <cell r="E46" t="str">
            <v>?</v>
          </cell>
          <cell r="F46" t="str">
            <v>Gas Gas 327</v>
          </cell>
          <cell r="G46" t="str">
            <v>AC Mono Pre 96 Clubman</v>
          </cell>
        </row>
        <row r="47">
          <cell r="A47">
            <v>27</v>
          </cell>
          <cell r="B47" t="str">
            <v>Ken Williams</v>
          </cell>
          <cell r="C47" t="str">
            <v>Ken Williams</v>
          </cell>
          <cell r="E47" t="str">
            <v>Day Licence</v>
          </cell>
          <cell r="F47" t="str">
            <v>Beta 4T 300</v>
          </cell>
          <cell r="G47" t="str">
            <v>Mono Clubman</v>
          </cell>
        </row>
        <row r="48">
          <cell r="A48">
            <v>33</v>
          </cell>
          <cell r="B48" t="str">
            <v>Keith Lloyd</v>
          </cell>
          <cell r="C48" t="str">
            <v>Keith Lloyd</v>
          </cell>
          <cell r="E48">
            <v>149132</v>
          </cell>
          <cell r="F48" t="str">
            <v>BSA Drayton Bantam 175</v>
          </cell>
          <cell r="G48" t="str">
            <v>Pre 65 Clubman</v>
          </cell>
        </row>
        <row r="49">
          <cell r="B49" t="str">
            <v>Keith Gardner</v>
          </cell>
          <cell r="C49" t="str">
            <v>Keith Gardner</v>
          </cell>
          <cell r="E49">
            <v>118628</v>
          </cell>
          <cell r="F49" t="str">
            <v>BSA Bantam 185</v>
          </cell>
          <cell r="G49" t="str">
            <v>Pre 65 Clubman</v>
          </cell>
        </row>
        <row r="50">
          <cell r="A50">
            <v>46</v>
          </cell>
          <cell r="B50" t="str">
            <v>Keith Burgess</v>
          </cell>
          <cell r="C50" t="str">
            <v>Keith Burgess</v>
          </cell>
          <cell r="E50">
            <v>143931</v>
          </cell>
          <cell r="F50">
            <v>0</v>
          </cell>
          <cell r="G50" t="str">
            <v>AC Mono Pre 96 Intermediate</v>
          </cell>
        </row>
        <row r="51">
          <cell r="B51" t="str">
            <v>Jon Flower</v>
          </cell>
          <cell r="C51" t="str">
            <v>Jon Flower</v>
          </cell>
          <cell r="E51">
            <v>118086</v>
          </cell>
          <cell r="F51" t="str">
            <v>BSA C15 250</v>
          </cell>
          <cell r="G51" t="str">
            <v>Pre 65 Clubman</v>
          </cell>
        </row>
        <row r="52">
          <cell r="A52">
            <v>55</v>
          </cell>
          <cell r="B52" t="str">
            <v>Johnathon Hughes</v>
          </cell>
          <cell r="C52" t="str">
            <v>Johnathon Hughes</v>
          </cell>
          <cell r="E52">
            <v>63652</v>
          </cell>
          <cell r="F52" t="str">
            <v>GasGas 250</v>
          </cell>
          <cell r="G52" t="str">
            <v>Mono Clubman</v>
          </cell>
        </row>
        <row r="53">
          <cell r="A53">
            <v>21</v>
          </cell>
          <cell r="B53" t="str">
            <v>Jim Droughton</v>
          </cell>
          <cell r="C53" t="str">
            <v>Jim Droughton</v>
          </cell>
          <cell r="E53">
            <v>119880</v>
          </cell>
          <cell r="F53" t="str">
            <v>Dot Trials 250</v>
          </cell>
          <cell r="G53" t="str">
            <v>Pre 65 Intermediate</v>
          </cell>
        </row>
        <row r="54">
          <cell r="A54">
            <v>43</v>
          </cell>
          <cell r="B54" t="str">
            <v>Jerry Hawker</v>
          </cell>
          <cell r="C54" t="str">
            <v>Jerry Hawker</v>
          </cell>
          <cell r="E54">
            <v>108933</v>
          </cell>
          <cell r="F54" t="str">
            <v xml:space="preserve">Honda TLR 250 </v>
          </cell>
          <cell r="G54" t="str">
            <v>Twinshock Intermediate</v>
          </cell>
        </row>
        <row r="55">
          <cell r="B55" t="str">
            <v>Jeff Hughes</v>
          </cell>
          <cell r="C55" t="str">
            <v>Jeff Hughes</v>
          </cell>
          <cell r="E55">
            <v>63687</v>
          </cell>
          <cell r="F55" t="str">
            <v>Beta 300</v>
          </cell>
          <cell r="G55" t="str">
            <v>Mono Clubman</v>
          </cell>
        </row>
        <row r="56">
          <cell r="A56">
            <v>40</v>
          </cell>
          <cell r="B56" t="str">
            <v>Jason Trumble</v>
          </cell>
          <cell r="C56" t="str">
            <v>Jason Trumble</v>
          </cell>
          <cell r="E56">
            <v>193646</v>
          </cell>
          <cell r="F56" t="str">
            <v>Vertigo R2 300</v>
          </cell>
          <cell r="G56" t="str">
            <v>Mono Intermediate</v>
          </cell>
        </row>
        <row r="57">
          <cell r="A57">
            <v>54</v>
          </cell>
          <cell r="B57" t="str">
            <v>Ian Tracey</v>
          </cell>
          <cell r="C57" t="str">
            <v>Ian Tracey</v>
          </cell>
          <cell r="E57">
            <v>198352</v>
          </cell>
          <cell r="F57" t="str">
            <v>Ossa Grip it 250</v>
          </cell>
          <cell r="G57" t="str">
            <v>AC Mono Pre 96 Intermediate</v>
          </cell>
        </row>
        <row r="58">
          <cell r="A58">
            <v>37</v>
          </cell>
          <cell r="B58" t="str">
            <v>Ian Emery</v>
          </cell>
          <cell r="C58" t="str">
            <v>Ian Emery</v>
          </cell>
          <cell r="E58">
            <v>155412</v>
          </cell>
          <cell r="F58" t="str">
            <v>Gas Gas 250</v>
          </cell>
          <cell r="G58" t="str">
            <v>AC Mono Pre 96 Clubman</v>
          </cell>
        </row>
        <row r="59">
          <cell r="B59" t="str">
            <v>Ian Beardsall</v>
          </cell>
          <cell r="C59" t="str">
            <v>Ian Beardsall</v>
          </cell>
          <cell r="E59">
            <v>304587</v>
          </cell>
          <cell r="F59" t="str">
            <v>Meccatechno</v>
          </cell>
          <cell r="G59" t="str">
            <v>Mono Intermediate</v>
          </cell>
        </row>
        <row r="60">
          <cell r="A60">
            <v>52</v>
          </cell>
          <cell r="B60" t="str">
            <v>Henry Foster</v>
          </cell>
          <cell r="C60" t="str">
            <v>Henry Foster</v>
          </cell>
          <cell r="E60" t="str">
            <v>Day Licence</v>
          </cell>
          <cell r="F60" t="str">
            <v>Honda TLR 250</v>
          </cell>
          <cell r="G60" t="str">
            <v>Twinshock Beginner/Novice</v>
          </cell>
        </row>
        <row r="61">
          <cell r="A61">
            <v>18</v>
          </cell>
          <cell r="B61" t="str">
            <v>Graham Miller</v>
          </cell>
          <cell r="C61" t="str">
            <v>Graham Miller</v>
          </cell>
          <cell r="E61">
            <v>63256</v>
          </cell>
          <cell r="F61" t="str">
            <v>Triumph Tiger Cub 200</v>
          </cell>
          <cell r="G61" t="str">
            <v>Pre 65 Intermediate</v>
          </cell>
        </row>
        <row r="62">
          <cell r="B62" t="str">
            <v>Gordon Evans</v>
          </cell>
          <cell r="C62" t="str">
            <v>Gordon Evans</v>
          </cell>
          <cell r="E62" t="str">
            <v>Day Licence</v>
          </cell>
          <cell r="F62" t="str">
            <v>Tenaci Wong</v>
          </cell>
          <cell r="G62" t="str">
            <v>Mono Beginner/Novice</v>
          </cell>
        </row>
        <row r="63">
          <cell r="A63">
            <v>49</v>
          </cell>
          <cell r="B63" t="str">
            <v>Gary Holt</v>
          </cell>
          <cell r="C63" t="str">
            <v>Gary Holt</v>
          </cell>
          <cell r="E63" t="str">
            <v/>
          </cell>
          <cell r="F63" t="str">
            <v>Fantic 200</v>
          </cell>
          <cell r="G63" t="str">
            <v>Twinshock clubman</v>
          </cell>
        </row>
        <row r="64">
          <cell r="A64">
            <v>13</v>
          </cell>
          <cell r="B64" t="str">
            <v>Elwyn Beedles</v>
          </cell>
          <cell r="C64" t="str">
            <v>Elwyn Beedles</v>
          </cell>
          <cell r="E64">
            <v>109485</v>
          </cell>
          <cell r="F64" t="str">
            <v>Beta Rev 300 Factory</v>
          </cell>
          <cell r="G64" t="str">
            <v>Mono Intermediate</v>
          </cell>
        </row>
        <row r="65">
          <cell r="A65">
            <v>63</v>
          </cell>
          <cell r="B65" t="str">
            <v>Eamonn Talbot</v>
          </cell>
          <cell r="C65" t="str">
            <v>Eamonn Talbot</v>
          </cell>
          <cell r="E65">
            <v>99834</v>
          </cell>
          <cell r="F65" t="str">
            <v>Beta 200</v>
          </cell>
          <cell r="G65" t="str">
            <v>Mono Clubman</v>
          </cell>
        </row>
        <row r="66">
          <cell r="A66">
            <v>53</v>
          </cell>
          <cell r="B66" t="str">
            <v>Dean Lloyd</v>
          </cell>
          <cell r="C66" t="str">
            <v>Dean Lloyd</v>
          </cell>
          <cell r="E66">
            <v>306501</v>
          </cell>
          <cell r="F66" t="str">
            <v>Gas Gas</v>
          </cell>
          <cell r="G66" t="str">
            <v>Mono Intermediate</v>
          </cell>
        </row>
        <row r="67">
          <cell r="A67">
            <v>9</v>
          </cell>
          <cell r="B67" t="str">
            <v>David Matthews</v>
          </cell>
          <cell r="C67" t="str">
            <v>David Matthews</v>
          </cell>
          <cell r="E67">
            <v>97391</v>
          </cell>
          <cell r="F67" t="str">
            <v>Yamaha 250 Pinky</v>
          </cell>
          <cell r="G67" t="str">
            <v>AC Mono Pre 96 Intermediate</v>
          </cell>
        </row>
        <row r="68">
          <cell r="A68">
            <v>11</v>
          </cell>
          <cell r="B68" t="str">
            <v>Dave Wood</v>
          </cell>
          <cell r="C68" t="str">
            <v>Dave Wood</v>
          </cell>
          <cell r="E68">
            <v>20284</v>
          </cell>
          <cell r="F68" t="str">
            <v>Bultaco 250</v>
          </cell>
          <cell r="G68" t="str">
            <v>Twinshock Intermediate</v>
          </cell>
        </row>
        <row r="69">
          <cell r="A69">
            <v>14</v>
          </cell>
          <cell r="B69" t="str">
            <v>Dave Pengilley</v>
          </cell>
          <cell r="C69" t="str">
            <v>Dave Pengilley</v>
          </cell>
          <cell r="E69">
            <v>97763</v>
          </cell>
          <cell r="F69" t="str">
            <v>Kawasaki KT 330</v>
          </cell>
          <cell r="G69" t="str">
            <v>Twinshock Intermediate</v>
          </cell>
        </row>
        <row r="70">
          <cell r="A70">
            <v>20</v>
          </cell>
          <cell r="B70" t="str">
            <v>Dave Lovell</v>
          </cell>
          <cell r="C70" t="str">
            <v>Dave Lovell</v>
          </cell>
          <cell r="E70">
            <v>301223</v>
          </cell>
          <cell r="F70" t="str">
            <v>Triumph Tiger Cub 250</v>
          </cell>
          <cell r="G70" t="str">
            <v>Pre 65 Intermediate</v>
          </cell>
        </row>
        <row r="71">
          <cell r="A71">
            <v>3</v>
          </cell>
          <cell r="B71" t="str">
            <v xml:space="preserve">Burt White </v>
          </cell>
          <cell r="C71" t="str">
            <v xml:space="preserve">Burt White </v>
          </cell>
          <cell r="E71" t="str">
            <v/>
          </cell>
          <cell r="F71" t="str">
            <v>Beta 4T 300</v>
          </cell>
          <cell r="G71" t="str">
            <v>Mono Clubman</v>
          </cell>
        </row>
        <row r="72">
          <cell r="A72">
            <v>17</v>
          </cell>
          <cell r="B72" t="str">
            <v>Arthur Adams</v>
          </cell>
          <cell r="C72" t="str">
            <v>Arthur Adams</v>
          </cell>
          <cell r="E72">
            <v>212159</v>
          </cell>
          <cell r="F72" t="str">
            <v>Beta Evo 80</v>
          </cell>
          <cell r="G72" t="str">
            <v>Mono Beginner/Novice</v>
          </cell>
        </row>
        <row r="73">
          <cell r="A73">
            <v>8</v>
          </cell>
          <cell r="B73" t="str">
            <v>Andy Steele</v>
          </cell>
          <cell r="C73" t="str">
            <v>Andy Steele</v>
          </cell>
          <cell r="E73" t="str">
            <v>Day Licence</v>
          </cell>
          <cell r="F73" t="str">
            <v>Yamaha TY 250</v>
          </cell>
          <cell r="G73" t="str">
            <v>AC Mono Pre 96 Clubman</v>
          </cell>
        </row>
        <row r="74">
          <cell r="A74">
            <v>6</v>
          </cell>
          <cell r="B74" t="str">
            <v>Allan Thomas</v>
          </cell>
          <cell r="C74" t="str">
            <v>Allan Thomas</v>
          </cell>
          <cell r="E74">
            <v>96693</v>
          </cell>
          <cell r="F74" t="str">
            <v>Fantic 200</v>
          </cell>
          <cell r="G74" t="str">
            <v>Twinshock Beginner/Novice</v>
          </cell>
        </row>
        <row r="75">
          <cell r="A75">
            <v>36</v>
          </cell>
          <cell r="B75" t="str">
            <v>Alec Roberts</v>
          </cell>
          <cell r="C75" t="str">
            <v>Alec Roberts</v>
          </cell>
          <cell r="E75">
            <v>80032</v>
          </cell>
          <cell r="F75" t="str">
            <v>Montesa 315R 250</v>
          </cell>
          <cell r="G75" t="str">
            <v>Pre 2000 WC Intermediate</v>
          </cell>
        </row>
        <row r="76">
          <cell r="A76">
            <v>66</v>
          </cell>
          <cell r="B76" t="str">
            <v>Alan Corfield</v>
          </cell>
          <cell r="C76" t="str">
            <v>Alan Corfield</v>
          </cell>
          <cell r="E76">
            <v>94861</v>
          </cell>
          <cell r="F76" t="str">
            <v>Montesa 4RT 260</v>
          </cell>
          <cell r="G76" t="str">
            <v>Mono Intermediate</v>
          </cell>
        </row>
        <row r="77">
          <cell r="A77">
            <v>12</v>
          </cell>
          <cell r="B77" t="str">
            <v>Adrian Kent</v>
          </cell>
          <cell r="C77" t="str">
            <v>Adrian Kent</v>
          </cell>
          <cell r="E77">
            <v>92106</v>
          </cell>
          <cell r="F77" t="str">
            <v>Drayton Villiers 250</v>
          </cell>
          <cell r="G77" t="str">
            <v>Pre 65 Intermediate</v>
          </cell>
        </row>
        <row r="78">
          <cell r="C78">
            <v>0</v>
          </cell>
          <cell r="E78" t="str">
            <v/>
          </cell>
          <cell r="F78" t="str">
            <v/>
          </cell>
          <cell r="G78" t="str">
            <v/>
          </cell>
        </row>
        <row r="79">
          <cell r="C79">
            <v>0</v>
          </cell>
          <cell r="E79" t="str">
            <v/>
          </cell>
          <cell r="F79" t="str">
            <v/>
          </cell>
          <cell r="G79" t="str">
            <v/>
          </cell>
        </row>
        <row r="80">
          <cell r="C80">
            <v>0</v>
          </cell>
          <cell r="E80" t="str">
            <v/>
          </cell>
          <cell r="F80" t="str">
            <v/>
          </cell>
          <cell r="G80" t="str">
            <v/>
          </cell>
        </row>
        <row r="81">
          <cell r="C81">
            <v>0</v>
          </cell>
          <cell r="E81" t="str">
            <v/>
          </cell>
          <cell r="F81" t="str">
            <v/>
          </cell>
          <cell r="G81" t="str">
            <v/>
          </cell>
        </row>
        <row r="82">
          <cell r="C82">
            <v>0</v>
          </cell>
          <cell r="E82" t="str">
            <v/>
          </cell>
          <cell r="F82" t="str">
            <v/>
          </cell>
          <cell r="G82" t="str">
            <v/>
          </cell>
        </row>
        <row r="83">
          <cell r="C83">
            <v>0</v>
          </cell>
          <cell r="E83" t="str">
            <v/>
          </cell>
          <cell r="F83" t="str">
            <v/>
          </cell>
          <cell r="G83" t="str">
            <v/>
          </cell>
        </row>
        <row r="84">
          <cell r="C84">
            <v>0</v>
          </cell>
          <cell r="E84" t="str">
            <v/>
          </cell>
          <cell r="F84" t="str">
            <v/>
          </cell>
          <cell r="G84" t="str">
            <v/>
          </cell>
        </row>
        <row r="85">
          <cell r="C85">
            <v>0</v>
          </cell>
          <cell r="E85" t="str">
            <v/>
          </cell>
          <cell r="F85" t="str">
            <v/>
          </cell>
          <cell r="G85" t="str">
            <v/>
          </cell>
        </row>
        <row r="86">
          <cell r="C86">
            <v>0</v>
          </cell>
          <cell r="E86" t="str">
            <v/>
          </cell>
          <cell r="F86" t="str">
            <v/>
          </cell>
          <cell r="G86" t="str">
            <v/>
          </cell>
        </row>
        <row r="87">
          <cell r="C87">
            <v>0</v>
          </cell>
          <cell r="E87" t="str">
            <v/>
          </cell>
          <cell r="F87" t="str">
            <v/>
          </cell>
          <cell r="G87" t="str">
            <v/>
          </cell>
        </row>
        <row r="88">
          <cell r="C88">
            <v>0</v>
          </cell>
          <cell r="E88" t="str">
            <v/>
          </cell>
          <cell r="F88" t="str">
            <v/>
          </cell>
          <cell r="G88" t="str">
            <v/>
          </cell>
        </row>
        <row r="89">
          <cell r="C89">
            <v>0</v>
          </cell>
          <cell r="E89" t="str">
            <v/>
          </cell>
          <cell r="F89" t="str">
            <v/>
          </cell>
          <cell r="G89" t="str">
            <v/>
          </cell>
        </row>
        <row r="90">
          <cell r="C90">
            <v>0</v>
          </cell>
          <cell r="E90" t="str">
            <v/>
          </cell>
          <cell r="F90" t="str">
            <v/>
          </cell>
          <cell r="G90" t="str">
            <v/>
          </cell>
        </row>
        <row r="91">
          <cell r="C91">
            <v>0</v>
          </cell>
          <cell r="E91" t="str">
            <v/>
          </cell>
          <cell r="F91" t="str">
            <v/>
          </cell>
          <cell r="G91" t="str">
            <v/>
          </cell>
        </row>
        <row r="92">
          <cell r="C92">
            <v>0</v>
          </cell>
          <cell r="E92" t="str">
            <v/>
          </cell>
          <cell r="F92" t="str">
            <v/>
          </cell>
          <cell r="G92" t="str">
            <v/>
          </cell>
        </row>
        <row r="93">
          <cell r="C93">
            <v>0</v>
          </cell>
          <cell r="E93" t="str">
            <v/>
          </cell>
          <cell r="F93" t="str">
            <v/>
          </cell>
          <cell r="G93" t="str">
            <v/>
          </cell>
        </row>
        <row r="94">
          <cell r="C94">
            <v>0</v>
          </cell>
          <cell r="E94" t="str">
            <v/>
          </cell>
          <cell r="F94" t="str">
            <v/>
          </cell>
          <cell r="G94" t="str">
            <v/>
          </cell>
        </row>
        <row r="95">
          <cell r="C95">
            <v>0</v>
          </cell>
          <cell r="E95" t="str">
            <v/>
          </cell>
          <cell r="F95" t="str">
            <v/>
          </cell>
          <cell r="G95" t="str">
            <v/>
          </cell>
        </row>
        <row r="96">
          <cell r="C96">
            <v>0</v>
          </cell>
          <cell r="E96" t="str">
            <v/>
          </cell>
          <cell r="F96" t="str">
            <v/>
          </cell>
          <cell r="G96" t="str">
            <v/>
          </cell>
        </row>
        <row r="97">
          <cell r="C97">
            <v>0</v>
          </cell>
          <cell r="E97" t="str">
            <v/>
          </cell>
          <cell r="F97" t="str">
            <v/>
          </cell>
          <cell r="G97" t="str">
            <v/>
          </cell>
        </row>
        <row r="98">
          <cell r="C98">
            <v>0</v>
          </cell>
          <cell r="E98" t="str">
            <v/>
          </cell>
          <cell r="F98" t="str">
            <v/>
          </cell>
          <cell r="G98" t="str">
            <v/>
          </cell>
        </row>
        <row r="99">
          <cell r="C99">
            <v>0</v>
          </cell>
          <cell r="E99" t="str">
            <v/>
          </cell>
          <cell r="F99" t="str">
            <v/>
          </cell>
          <cell r="G99" t="str">
            <v/>
          </cell>
        </row>
        <row r="100">
          <cell r="C100" t="str">
            <v>chris</v>
          </cell>
          <cell r="D100" t="str">
            <v>garlick</v>
          </cell>
          <cell r="E100" t="str">
            <v/>
          </cell>
          <cell r="F100" t="str">
            <v/>
          </cell>
          <cell r="G100" t="str">
            <v/>
          </cell>
        </row>
        <row r="101">
          <cell r="C101" t="str">
            <v>First Name</v>
          </cell>
          <cell r="D101" t="str">
            <v>Surname</v>
          </cell>
          <cell r="E101" t="str">
            <v/>
          </cell>
          <cell r="F101" t="str">
            <v/>
          </cell>
          <cell r="G101" t="str">
            <v/>
          </cell>
        </row>
        <row r="102">
          <cell r="C102" t="str">
            <v>mark</v>
          </cell>
          <cell r="D102" t="str">
            <v>lucas</v>
          </cell>
          <cell r="E102" t="str">
            <v/>
          </cell>
          <cell r="F102" t="str">
            <v/>
          </cell>
          <cell r="G102" t="str">
            <v/>
          </cell>
        </row>
        <row r="103">
          <cell r="C103" t="str">
            <v>mike</v>
          </cell>
          <cell r="D103" t="str">
            <v>jones</v>
          </cell>
          <cell r="E103" t="str">
            <v/>
          </cell>
          <cell r="F103" t="str">
            <v/>
          </cell>
          <cell r="G103" t="str">
            <v/>
          </cell>
        </row>
        <row r="104">
          <cell r="C104" t="str">
            <v>mike</v>
          </cell>
          <cell r="D104" t="str">
            <v>smith</v>
          </cell>
          <cell r="E104" t="str">
            <v/>
          </cell>
          <cell r="F104" t="str">
            <v/>
          </cell>
          <cell r="G104" t="str">
            <v/>
          </cell>
        </row>
        <row r="105">
          <cell r="C105" t="str">
            <v>paul</v>
          </cell>
          <cell r="D105" t="str">
            <v>brimelow</v>
          </cell>
          <cell r="E105" t="str">
            <v/>
          </cell>
          <cell r="F105" t="str">
            <v/>
          </cell>
          <cell r="G105" t="str">
            <v/>
          </cell>
        </row>
        <row r="106">
          <cell r="C106" t="str">
            <v>peter</v>
          </cell>
          <cell r="D106" t="str">
            <v>cockins</v>
          </cell>
          <cell r="E106" t="str">
            <v/>
          </cell>
          <cell r="F106" t="str">
            <v/>
          </cell>
          <cell r="G106" t="str">
            <v/>
          </cell>
        </row>
        <row r="107">
          <cell r="C107" t="str">
            <v>rian</v>
          </cell>
          <cell r="D107" t="str">
            <v>garlick</v>
          </cell>
          <cell r="E107" t="str">
            <v/>
          </cell>
          <cell r="F107" t="str">
            <v/>
          </cell>
          <cell r="G107" t="str">
            <v/>
          </cell>
        </row>
        <row r="108">
          <cell r="C108" t="str">
            <v>roger</v>
          </cell>
          <cell r="D108" t="str">
            <v>smith</v>
          </cell>
          <cell r="E108" t="str">
            <v/>
          </cell>
          <cell r="F108" t="str">
            <v/>
          </cell>
          <cell r="G108" t="str">
            <v/>
          </cell>
        </row>
        <row r="109">
          <cell r="C109" t="str">
            <v>russell</v>
          </cell>
          <cell r="D109" t="str">
            <v>jones</v>
          </cell>
          <cell r="E109" t="str">
            <v/>
          </cell>
          <cell r="F109" t="str">
            <v/>
          </cell>
          <cell r="G109" t="str">
            <v/>
          </cell>
        </row>
        <row r="110">
          <cell r="C110" t="str">
            <v>terry</v>
          </cell>
          <cell r="D110" t="str">
            <v>lloyd</v>
          </cell>
          <cell r="E110" t="str">
            <v/>
          </cell>
          <cell r="F110" t="str">
            <v/>
          </cell>
          <cell r="G110" t="str">
            <v/>
          </cell>
        </row>
      </sheetData>
      <sheetData sheetId="2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5449.53431412037" missingItemsLimit="0" createdVersion="7" refreshedVersion="8" minRefreshableVersion="3" recordCount="403" xr:uid="{5F54A03A-C563-C544-BEA2-0EC4AE80EE8B}">
  <cacheSource type="worksheet">
    <worksheetSource ref="A1:S1048576" sheet="Results RND1"/>
  </cacheSource>
  <cacheFields count="19">
    <cacheField name="No." numFmtId="0">
      <sharedItems containsString="0" containsBlank="1" containsNumber="1" containsInteger="1" minValue="2" maxValue="73"/>
    </cacheField>
    <cacheField name="Name" numFmtId="0">
      <sharedItems containsBlank="1" count="73">
        <s v="Chris Chell"/>
        <s v="Simon Chell"/>
        <s v="Peter Shone"/>
        <s v="Robin Foulkes"/>
        <s v="Norman Tarbuck"/>
        <s v="Tony Bradley"/>
        <s v="Sam Alderman"/>
        <s v="Mark Spencer"/>
        <s v="Stuart Symonds"/>
        <s v="Adrian Kent"/>
        <s v="Mark Lucas"/>
        <s v="Phil Alderman"/>
        <s v="Graham Miller"/>
        <s v="Paul Baddeley"/>
        <s v="Roly Jones"/>
        <s v="Paul Owen"/>
        <s v="Paul Brimelow"/>
        <s v="Steve Walker"/>
        <s v="Jon Flower"/>
        <s v="Steve Jones"/>
        <s v="Jes Flower"/>
        <s v="Roger Smith"/>
        <s v="Terry Lloyd"/>
        <s v="Paul Sagar"/>
        <s v="Dave Pengilley"/>
        <s v="Dave Riley"/>
        <s v="Jerry Hawker"/>
        <s v="Mike Jones"/>
        <s v="Oliver Barker"/>
        <s v="Phil Cottiga"/>
        <s v="Graham Pennington"/>
        <s v="Kenton Hackney"/>
        <s v="Patrick Edwards"/>
        <s v="Peter Ruscoe"/>
        <s v="Ian Tracey"/>
        <s v="Paul Young"/>
        <s v="Stephen Richards"/>
        <s v="David Matthews"/>
        <s v="Paul Cartwright"/>
        <s v="Steven Blaxall"/>
        <s v="Ian Emery"/>
        <s v="Jason Trumble"/>
        <s v="Andy Steele"/>
        <s v="Rian Garlick"/>
        <s v="Paul Corfield"/>
        <s v="Tony Williams"/>
        <s v="Chris Garlick"/>
        <s v="Richard Webster"/>
        <s v="Mike Jones L"/>
        <s v="Mike Smith"/>
        <s v="Jim Droughton"/>
        <s v="Alec Roberts"/>
        <s v="Neil Francis"/>
        <s v="Alan Hotchkiss"/>
        <s v="Marcus Greer"/>
        <s v="David Ellis"/>
        <s v="Elwyn Beedles"/>
        <s v="Paul Hempkins"/>
        <s v="Gareth Evans"/>
        <s v="Stuart Parr"/>
        <s v="Craig Tarbuck"/>
        <s v="Richard Osborn"/>
        <s v="Ken Williams"/>
        <s v="Logan Price"/>
        <s v="Bert White (SR)"/>
        <s v="Martin Speed"/>
        <s v="Martin Howard"/>
        <s v="Joe Price"/>
        <s v="Ed Beesley"/>
        <s v="Steve Harding"/>
        <s v="Johnathon Hughes"/>
        <s v="Graham Seager"/>
        <m/>
      </sharedItems>
    </cacheField>
    <cacheField name="Machine" numFmtId="0">
      <sharedItems containsBlank="1" containsMixedTypes="1" containsNumber="1" containsInteger="1" minValue="0" maxValue="0"/>
    </cacheField>
    <cacheField name="Class" numFmtId="0">
      <sharedItems containsBlank="1"/>
    </cacheField>
    <cacheField name="Class 2" numFmtId="0">
      <sharedItems containsString="0" containsBlank="1" containsNumber="1" containsInteger="1" minValue="1" maxValue="20"/>
    </cacheField>
    <cacheField name="Membership Number" numFmtId="0">
      <sharedItems containsBlank="1" containsMixedTypes="1" containsNumber="1" containsInteger="1" minValue="3" maxValue="82" count="52">
        <s v=""/>
        <n v="74"/>
        <n v="67"/>
        <n v="62"/>
        <n v="38"/>
        <n v="57"/>
        <n v="61"/>
        <n v="20"/>
        <n v="14"/>
        <n v="39"/>
        <n v="37"/>
        <n v="36"/>
        <n v="19"/>
        <n v="26"/>
        <n v="3"/>
        <n v="55"/>
        <n v="35"/>
        <n v="42"/>
        <n v="34"/>
        <n v="31"/>
        <n v="50"/>
        <n v="47"/>
        <n v="79"/>
        <n v="30"/>
        <n v="33"/>
        <n v="16"/>
        <n v="59"/>
        <n v="48"/>
        <n v="46"/>
        <n v="82"/>
        <n v="5"/>
        <n v="12"/>
        <n v="81"/>
        <n v="53"/>
        <n v="63"/>
        <n v="54"/>
        <n v="8"/>
        <n v="43"/>
        <n v="13"/>
        <n v="60"/>
        <n v="32"/>
        <n v="41"/>
        <n v="56"/>
        <n v="44"/>
        <n v="22"/>
        <n v="40"/>
        <n v="52"/>
        <n v="4"/>
        <n v="51"/>
        <n v="24"/>
        <n v="49"/>
        <m/>
      </sharedItems>
    </cacheField>
    <cacheField name="1" numFmtId="0">
      <sharedItems containsString="0" containsBlank="1" containsNumber="1" containsInteger="1" minValue="0" maxValue="14"/>
    </cacheField>
    <cacheField name="2" numFmtId="0">
      <sharedItems containsString="0" containsBlank="1" containsNumber="1" containsInteger="1" minValue="0" maxValue="18"/>
    </cacheField>
    <cacheField name="3" numFmtId="0">
      <sharedItems containsString="0" containsBlank="1" containsNumber="1" containsInteger="1" minValue="0" maxValue="18"/>
    </cacheField>
    <cacheField name="4" numFmtId="0">
      <sharedItems containsString="0" containsBlank="1" containsNumber="1" containsInteger="1" minValue="0" maxValue="20"/>
    </cacheField>
    <cacheField name="5" numFmtId="0">
      <sharedItems containsBlank="1" containsMixedTypes="1" containsNumber="1" containsInteger="1" minValue="0" maxValue="16"/>
    </cacheField>
    <cacheField name="6" numFmtId="0">
      <sharedItems containsBlank="1" containsMixedTypes="1" containsNumber="1" containsInteger="1" minValue="0" maxValue="18"/>
    </cacheField>
    <cacheField name="7" numFmtId="0">
      <sharedItems containsBlank="1" containsMixedTypes="1" containsNumber="1" containsInteger="1" minValue="0" maxValue="16"/>
    </cacheField>
    <cacheField name="8" numFmtId="0">
      <sharedItems containsString="0" containsBlank="1" containsNumber="1" containsInteger="1" minValue="0" maxValue="18"/>
    </cacheField>
    <cacheField name="9" numFmtId="0">
      <sharedItems containsString="0" containsBlank="1" containsNumber="1" containsInteger="1" minValue="0" maxValue="20"/>
    </cacheField>
    <cacheField name="10" numFmtId="0">
      <sharedItems containsString="0" containsBlank="1" containsNumber="1" containsInteger="1" minValue="0" maxValue="14"/>
    </cacheField>
    <cacheField name="Total" numFmtId="0">
      <sharedItems containsString="0" containsBlank="1" containsNumber="1" minValue="1" maxValue="109" count="47">
        <n v="64"/>
        <n v="90"/>
        <n v="26"/>
        <n v="27"/>
        <n v="33"/>
        <n v="42"/>
        <n v="47"/>
        <n v="47.1"/>
        <n v="50"/>
        <n v="52"/>
        <n v="75"/>
        <n v="79"/>
        <n v="89"/>
        <n v="109"/>
        <m/>
        <n v="7"/>
        <n v="8"/>
        <n v="20"/>
        <n v="49"/>
        <n v="78"/>
        <n v="22"/>
        <n v="28"/>
        <n v="29"/>
        <n v="46"/>
        <n v="17"/>
        <n v="25"/>
        <n v="31"/>
        <n v="4"/>
        <n v="34"/>
        <n v="38"/>
        <n v="99"/>
        <n v="54"/>
        <n v="55"/>
        <n v="88"/>
        <n v="70"/>
        <n v="106"/>
        <n v="21"/>
        <n v="40"/>
        <n v="41"/>
        <n v="72"/>
        <n v="83"/>
        <n v="1"/>
        <n v="24"/>
        <n v="32"/>
        <n v="39"/>
        <n v="91"/>
        <n v="58"/>
      </sharedItems>
    </cacheField>
    <cacheField name="Confirm Class" numFmtId="0">
      <sharedItems containsBlank="1" count="17">
        <s v=""/>
        <s v="Pre 65 Intermediate"/>
        <s v="Non Championship"/>
        <s v="Pre 65 Clubman"/>
        <s v="Pre 65 Beginner/Novice"/>
        <s v="Twinshock Intermediate"/>
        <s v="Twinshock Clubman"/>
        <s v="AC Mono Pre 96 Expert"/>
        <s v="AC Mono Pre 96 Intermediate"/>
        <s v="AC Mono Pre 96 Clubman"/>
        <s v="Pre 2000 WC Expert"/>
        <s v="Pre 2000 WC Intermediate"/>
        <s v="Pre 2000 WC Clubman"/>
        <s v="Mono Intermediate"/>
        <s v="Mono Clubman"/>
        <s v="Twinshock Beginner/Novice"/>
        <m/>
      </sharedItems>
    </cacheField>
    <cacheField name="Check" numFmtId="0">
      <sharedItems containsBlank="1" count="3">
        <b v="0"/>
        <b v="1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03">
  <r>
    <n v="31"/>
    <x v="0"/>
    <s v="BSA 310"/>
    <s v="Pre 65 Expert"/>
    <n v="1"/>
    <x v="0"/>
    <n v="1"/>
    <n v="0"/>
    <n v="3"/>
    <n v="5"/>
    <n v="15"/>
    <n v="11"/>
    <n v="8"/>
    <n v="6"/>
    <n v="6"/>
    <n v="9"/>
    <x v="0"/>
    <x v="0"/>
    <x v="0"/>
  </r>
  <r>
    <n v="34"/>
    <x v="1"/>
    <s v="BSA 250"/>
    <s v="Pre 65 Expert"/>
    <n v="1"/>
    <x v="0"/>
    <n v="7"/>
    <n v="4"/>
    <n v="11"/>
    <n v="10"/>
    <n v="13"/>
    <n v="16"/>
    <n v="8"/>
    <n v="4"/>
    <n v="7"/>
    <n v="10"/>
    <x v="1"/>
    <x v="0"/>
    <x v="0"/>
  </r>
  <r>
    <n v="21"/>
    <x v="2"/>
    <s v="James"/>
    <s v="Pre 65 Intermediate"/>
    <n v="2"/>
    <x v="0"/>
    <n v="3"/>
    <n v="5"/>
    <n v="4"/>
    <n v="8"/>
    <n v="0"/>
    <n v="1"/>
    <n v="0"/>
    <n v="2"/>
    <n v="3"/>
    <n v="0"/>
    <x v="2"/>
    <x v="0"/>
    <x v="0"/>
  </r>
  <r>
    <n v="18"/>
    <x v="3"/>
    <s v="Villiers"/>
    <s v="Pre 65 Intermediate"/>
    <n v="2"/>
    <x v="1"/>
    <n v="3"/>
    <n v="3"/>
    <n v="4"/>
    <n v="3"/>
    <n v="0"/>
    <n v="6"/>
    <n v="1"/>
    <n v="6"/>
    <n v="1"/>
    <n v="0"/>
    <x v="3"/>
    <x v="1"/>
    <x v="1"/>
  </r>
  <r>
    <n v="54"/>
    <x v="4"/>
    <s v="Drayton Bantam 185"/>
    <s v="Pre 65 Intermediate"/>
    <n v="2"/>
    <x v="2"/>
    <n v="3"/>
    <n v="10"/>
    <n v="7"/>
    <n v="0"/>
    <n v="0"/>
    <n v="6"/>
    <n v="0"/>
    <n v="1"/>
    <n v="3"/>
    <n v="3"/>
    <x v="4"/>
    <x v="1"/>
    <x v="1"/>
  </r>
  <r>
    <n v="17"/>
    <x v="5"/>
    <s v="Bantam 185"/>
    <s v="Pre 65 Intermediate"/>
    <n v="2"/>
    <x v="0"/>
    <n v="1"/>
    <n v="7"/>
    <n v="8"/>
    <n v="3"/>
    <n v="2"/>
    <n v="2"/>
    <n v="0"/>
    <n v="6"/>
    <n v="13"/>
    <n v="0"/>
    <x v="5"/>
    <x v="0"/>
    <x v="0"/>
  </r>
  <r>
    <n v="61"/>
    <x v="6"/>
    <s v="BSA 270"/>
    <s v="Pre 65 Intermediate"/>
    <n v="2"/>
    <x v="3"/>
    <n v="3"/>
    <n v="4"/>
    <n v="11"/>
    <n v="3"/>
    <n v="1"/>
    <n v="9"/>
    <n v="0"/>
    <n v="8"/>
    <n v="8"/>
    <n v="0"/>
    <x v="6"/>
    <x v="1"/>
    <x v="1"/>
  </r>
  <r>
    <n v="58"/>
    <x v="7"/>
    <s v="Triumph Tiger cub 270"/>
    <s v="Pre 65 Intermediate"/>
    <n v="2"/>
    <x v="4"/>
    <n v="2"/>
    <n v="10"/>
    <n v="8"/>
    <n v="4"/>
    <n v="0"/>
    <n v="7"/>
    <n v="0"/>
    <n v="9"/>
    <n v="6"/>
    <n v="1"/>
    <x v="7"/>
    <x v="1"/>
    <x v="1"/>
  </r>
  <r>
    <n v="35"/>
    <x v="8"/>
    <s v="John Bull Dot 250"/>
    <s v="Pre 65 Intermediate"/>
    <n v="2"/>
    <x v="0"/>
    <n v="7"/>
    <n v="2"/>
    <n v="7"/>
    <n v="4"/>
    <n v="0"/>
    <n v="5"/>
    <n v="2"/>
    <n v="4"/>
    <n v="12"/>
    <n v="7"/>
    <x v="8"/>
    <x v="0"/>
    <x v="0"/>
  </r>
  <r>
    <n v="39"/>
    <x v="9"/>
    <s v="Drayton Villiers 250"/>
    <s v="Pre 65 Intermediate"/>
    <n v="2"/>
    <x v="5"/>
    <n v="4"/>
    <n v="9"/>
    <n v="5"/>
    <n v="13"/>
    <n v="0"/>
    <n v="3"/>
    <n v="0"/>
    <n v="13"/>
    <n v="5"/>
    <n v="0"/>
    <x v="9"/>
    <x v="1"/>
    <x v="1"/>
  </r>
  <r>
    <n v="16"/>
    <x v="10"/>
    <s v="Drayton Villiers 250"/>
    <s v="Pre 65 Intermediate"/>
    <n v="2"/>
    <x v="0"/>
    <n v="7"/>
    <n v="11"/>
    <n v="10"/>
    <n v="6"/>
    <n v="0"/>
    <n v="13"/>
    <n v="4"/>
    <n v="8"/>
    <n v="14"/>
    <n v="2"/>
    <x v="10"/>
    <x v="0"/>
    <x v="0"/>
  </r>
  <r>
    <n v="60"/>
    <x v="11"/>
    <s v="Triumph Tiger Cub"/>
    <s v="Pre 65 Intermediate"/>
    <n v="2"/>
    <x v="6"/>
    <n v="4"/>
    <n v="11"/>
    <n v="8"/>
    <n v="14"/>
    <n v="0"/>
    <n v="18"/>
    <n v="1"/>
    <n v="9"/>
    <n v="9"/>
    <n v="5"/>
    <x v="11"/>
    <x v="1"/>
    <x v="1"/>
  </r>
  <r>
    <n v="13"/>
    <x v="12"/>
    <s v="Triumph Tiger Cub 200"/>
    <s v="Pre 65 Intermediate"/>
    <n v="2"/>
    <x v="7"/>
    <n v="14"/>
    <n v="12"/>
    <n v="13"/>
    <n v="12"/>
    <n v="0"/>
    <n v="13"/>
    <n v="2"/>
    <n v="18"/>
    <n v="4"/>
    <n v="1"/>
    <x v="12"/>
    <x v="1"/>
    <x v="1"/>
  </r>
  <r>
    <n v="48"/>
    <x v="13"/>
    <s v="Sprite 250"/>
    <s v="Pre 65 Intermediate"/>
    <n v="2"/>
    <x v="0"/>
    <n v="10"/>
    <n v="18"/>
    <n v="13"/>
    <n v="13"/>
    <n v="6"/>
    <n v="11"/>
    <n v="4"/>
    <n v="14"/>
    <n v="20"/>
    <n v="0"/>
    <x v="13"/>
    <x v="0"/>
    <x v="0"/>
  </r>
  <r>
    <n v="12"/>
    <x v="14"/>
    <s v="Dot 250"/>
    <s v="Pre 65 Intermediate"/>
    <n v="2"/>
    <x v="0"/>
    <m/>
    <m/>
    <m/>
    <m/>
    <s v="D"/>
    <s v="N"/>
    <s v="F"/>
    <m/>
    <m/>
    <m/>
    <x v="14"/>
    <x v="0"/>
    <x v="0"/>
  </r>
  <r>
    <n v="46"/>
    <x v="15"/>
    <s v="BSA Bantam Rigid 175"/>
    <s v="Pre 65 Intermediate"/>
    <n v="2"/>
    <x v="8"/>
    <m/>
    <m/>
    <m/>
    <m/>
    <s v="D"/>
    <s v="N"/>
    <s v="F"/>
    <m/>
    <m/>
    <m/>
    <x v="14"/>
    <x v="2"/>
    <x v="0"/>
  </r>
  <r>
    <n v="36"/>
    <x v="16"/>
    <s v="Cotton 220"/>
    <s v="Pre 65 Clubman"/>
    <n v="3"/>
    <x v="9"/>
    <n v="0"/>
    <n v="0"/>
    <n v="0"/>
    <n v="6"/>
    <n v="0"/>
    <n v="1"/>
    <n v="0"/>
    <n v="0"/>
    <n v="0"/>
    <n v="0"/>
    <x v="15"/>
    <x v="3"/>
    <x v="1"/>
  </r>
  <r>
    <n v="37"/>
    <x v="17"/>
    <s v="Francis Barnett 246"/>
    <s v="Pre 65 Clubman"/>
    <n v="3"/>
    <x v="0"/>
    <n v="0"/>
    <n v="6"/>
    <n v="0"/>
    <n v="1"/>
    <n v="0"/>
    <n v="1"/>
    <n v="0"/>
    <n v="0"/>
    <n v="0"/>
    <n v="0"/>
    <x v="16"/>
    <x v="0"/>
    <x v="0"/>
  </r>
  <r>
    <n v="40"/>
    <x v="18"/>
    <s v="BSA C15 250"/>
    <s v="Pre 65 Clubman"/>
    <n v="3"/>
    <x v="10"/>
    <n v="1"/>
    <n v="2"/>
    <n v="2"/>
    <n v="4"/>
    <n v="1"/>
    <n v="2"/>
    <n v="5"/>
    <n v="0"/>
    <n v="1"/>
    <n v="2"/>
    <x v="17"/>
    <x v="3"/>
    <x v="1"/>
  </r>
  <r>
    <n v="2"/>
    <x v="19"/>
    <s v="BSA 250"/>
    <s v="Pre 65 Clubman"/>
    <n v="3"/>
    <x v="0"/>
    <n v="2"/>
    <n v="6"/>
    <n v="3"/>
    <n v="5"/>
    <n v="0"/>
    <n v="1"/>
    <n v="16"/>
    <n v="6"/>
    <n v="0"/>
    <n v="10"/>
    <x v="18"/>
    <x v="0"/>
    <x v="0"/>
  </r>
  <r>
    <n v="62"/>
    <x v="20"/>
    <s v="BSA C15"/>
    <s v="Pre 65 Clubman"/>
    <n v="3"/>
    <x v="11"/>
    <n v="4"/>
    <n v="14"/>
    <n v="6"/>
    <n v="12"/>
    <n v="1"/>
    <n v="9"/>
    <n v="9"/>
    <n v="12"/>
    <n v="6"/>
    <n v="5"/>
    <x v="19"/>
    <x v="3"/>
    <x v="1"/>
  </r>
  <r>
    <n v="45"/>
    <x v="21"/>
    <s v="BSA C15 250"/>
    <s v="Pre 65 Beginner/Novice"/>
    <n v="4"/>
    <x v="12"/>
    <n v="0"/>
    <n v="0"/>
    <n v="0"/>
    <n v="0"/>
    <n v="1"/>
    <n v="5"/>
    <n v="0"/>
    <n v="0"/>
    <n v="0"/>
    <n v="1"/>
    <x v="15"/>
    <x v="4"/>
    <x v="1"/>
  </r>
  <r>
    <n v="57"/>
    <x v="22"/>
    <s v="Triumph Tiger Cub 250"/>
    <s v="Pre 65 Beginner/Novice"/>
    <n v="4"/>
    <x v="13"/>
    <n v="0"/>
    <n v="1"/>
    <n v="0"/>
    <n v="0"/>
    <n v="0"/>
    <n v="0"/>
    <n v="2"/>
    <n v="0"/>
    <n v="0"/>
    <n v="5"/>
    <x v="16"/>
    <x v="4"/>
    <x v="1"/>
  </r>
  <r>
    <n v="71"/>
    <x v="23"/>
    <s v="Honda TLR"/>
    <s v="Twinshock Expert"/>
    <n v="5"/>
    <x v="0"/>
    <n v="0"/>
    <n v="3"/>
    <n v="0"/>
    <n v="2"/>
    <n v="0"/>
    <n v="9"/>
    <n v="1"/>
    <n v="0"/>
    <n v="5"/>
    <n v="6"/>
    <x v="2"/>
    <x v="0"/>
    <x v="0"/>
  </r>
  <r>
    <n v="44"/>
    <x v="24"/>
    <s v="Kawasaki KT 330"/>
    <s v="Twinshock Intermediate"/>
    <n v="6"/>
    <x v="14"/>
    <n v="0"/>
    <n v="1"/>
    <n v="8"/>
    <n v="2"/>
    <n v="0"/>
    <n v="4"/>
    <n v="2"/>
    <n v="0"/>
    <n v="4"/>
    <n v="1"/>
    <x v="20"/>
    <x v="2"/>
    <x v="0"/>
  </r>
  <r>
    <n v="27"/>
    <x v="25"/>
    <s v="Fantic 200"/>
    <s v="Twinshock Intermediate"/>
    <n v="6"/>
    <x v="15"/>
    <n v="1"/>
    <n v="5"/>
    <n v="12"/>
    <n v="2"/>
    <n v="0"/>
    <n v="0"/>
    <n v="0"/>
    <n v="6"/>
    <n v="2"/>
    <n v="0"/>
    <x v="21"/>
    <x v="5"/>
    <x v="1"/>
  </r>
  <r>
    <n v="43"/>
    <x v="26"/>
    <s v="Honda TLR 250 "/>
    <s v="Twinshock Intermediate"/>
    <n v="6"/>
    <x v="16"/>
    <n v="0"/>
    <n v="5"/>
    <n v="7"/>
    <n v="3"/>
    <n v="0"/>
    <n v="11"/>
    <n v="0"/>
    <n v="3"/>
    <n v="0"/>
    <n v="0"/>
    <x v="22"/>
    <x v="5"/>
    <x v="1"/>
  </r>
  <r>
    <n v="70"/>
    <x v="27"/>
    <s v="Bultaco Sherpa T 350"/>
    <s v="Twinshock Intermediate"/>
    <n v="6"/>
    <x v="0"/>
    <n v="7"/>
    <n v="11"/>
    <n v="5"/>
    <n v="1"/>
    <n v="3"/>
    <n v="1"/>
    <n v="0"/>
    <n v="5"/>
    <n v="10"/>
    <n v="3"/>
    <x v="23"/>
    <x v="0"/>
    <x v="0"/>
  </r>
  <r>
    <n v="41"/>
    <x v="28"/>
    <s v="Bultaco Sherpa 350"/>
    <s v="Twinshock Clubman"/>
    <n v="7"/>
    <x v="17"/>
    <n v="0"/>
    <n v="2"/>
    <n v="1"/>
    <n v="5"/>
    <n v="0"/>
    <n v="3"/>
    <n v="3"/>
    <n v="0"/>
    <n v="1"/>
    <n v="2"/>
    <x v="24"/>
    <x v="6"/>
    <x v="1"/>
  </r>
  <r>
    <n v="20"/>
    <x v="29"/>
    <s v="Honda TLR 200"/>
    <s v="Twinshock Clubman"/>
    <n v="7"/>
    <x v="18"/>
    <n v="7"/>
    <n v="0"/>
    <n v="1"/>
    <n v="1"/>
    <n v="0"/>
    <n v="6"/>
    <n v="0"/>
    <n v="5"/>
    <n v="5"/>
    <n v="0"/>
    <x v="25"/>
    <x v="2"/>
    <x v="0"/>
  </r>
  <r>
    <n v="15"/>
    <x v="30"/>
    <s v="Ossa 250"/>
    <s v="Twinshock Clubman"/>
    <n v="7"/>
    <x v="19"/>
    <n v="3"/>
    <n v="3"/>
    <n v="3"/>
    <n v="9"/>
    <n v="0"/>
    <n v="2"/>
    <n v="5"/>
    <n v="6"/>
    <n v="0"/>
    <n v="0"/>
    <x v="26"/>
    <x v="6"/>
    <x v="1"/>
  </r>
  <r>
    <n v="8"/>
    <x v="31"/>
    <s v="Honda TLR"/>
    <s v="Twinshock Clubman"/>
    <n v="7"/>
    <x v="20"/>
    <m/>
    <m/>
    <m/>
    <m/>
    <s v="D"/>
    <s v="N"/>
    <s v="F"/>
    <m/>
    <m/>
    <m/>
    <x v="14"/>
    <x v="6"/>
    <x v="1"/>
  </r>
  <r>
    <n v="72"/>
    <x v="32"/>
    <s v="Yamaha 350"/>
    <s v="AC Mono Pre 96 Expert"/>
    <n v="9"/>
    <x v="21"/>
    <n v="0"/>
    <n v="1"/>
    <n v="4"/>
    <n v="2"/>
    <n v="3"/>
    <n v="5"/>
    <n v="3"/>
    <n v="1"/>
    <n v="2"/>
    <n v="6"/>
    <x v="3"/>
    <x v="2"/>
    <x v="0"/>
  </r>
  <r>
    <n v="69"/>
    <x v="33"/>
    <s v="Honda TLM 260r"/>
    <s v="AC Mono Pre 96 Expert"/>
    <n v="9"/>
    <x v="22"/>
    <n v="1"/>
    <n v="1"/>
    <n v="10"/>
    <n v="6"/>
    <n v="3"/>
    <n v="7"/>
    <n v="8"/>
    <n v="5"/>
    <n v="1"/>
    <n v="5"/>
    <x v="6"/>
    <x v="7"/>
    <x v="1"/>
  </r>
  <r>
    <n v="68"/>
    <x v="34"/>
    <s v="Ossa Grip it 250"/>
    <s v="AC Mono Pre 96 Intermediate"/>
    <n v="10"/>
    <x v="23"/>
    <n v="0"/>
    <n v="0"/>
    <n v="3"/>
    <n v="0"/>
    <n v="0"/>
    <n v="1"/>
    <n v="0"/>
    <n v="0"/>
    <n v="0"/>
    <n v="0"/>
    <x v="27"/>
    <x v="8"/>
    <x v="1"/>
  </r>
  <r>
    <n v="29"/>
    <x v="35"/>
    <s v="Gas Gas 250"/>
    <s v="AC Mono Pre 96 Intermediate"/>
    <n v="10"/>
    <x v="24"/>
    <n v="5"/>
    <n v="5"/>
    <n v="11"/>
    <n v="3"/>
    <n v="2"/>
    <n v="0"/>
    <n v="0"/>
    <n v="2"/>
    <n v="6"/>
    <n v="0"/>
    <x v="28"/>
    <x v="8"/>
    <x v="1"/>
  </r>
  <r>
    <n v="55"/>
    <x v="36"/>
    <s v="Yamaha TY 250"/>
    <s v="AC Mono Pre 96 Intermediate"/>
    <n v="10"/>
    <x v="0"/>
    <n v="5"/>
    <n v="4"/>
    <n v="4"/>
    <n v="2"/>
    <n v="2"/>
    <n v="4"/>
    <n v="4"/>
    <n v="6"/>
    <n v="5"/>
    <n v="2"/>
    <x v="29"/>
    <x v="0"/>
    <x v="0"/>
  </r>
  <r>
    <n v="22"/>
    <x v="37"/>
    <s v="Yamaha 250 Pinky"/>
    <s v="AC Mono Pre 96 Intermediate"/>
    <n v="10"/>
    <x v="25"/>
    <n v="5"/>
    <n v="2"/>
    <n v="6"/>
    <n v="7"/>
    <n v="0"/>
    <n v="13"/>
    <n v="0"/>
    <n v="5"/>
    <n v="7"/>
    <n v="2"/>
    <x v="6"/>
    <x v="8"/>
    <x v="1"/>
  </r>
  <r>
    <n v="50"/>
    <x v="38"/>
    <s v="Gas Gas 327"/>
    <s v="AC Mono Pre 96 Intermediate"/>
    <n v="10"/>
    <x v="26"/>
    <n v="8"/>
    <n v="4"/>
    <n v="16"/>
    <n v="5"/>
    <n v="0"/>
    <n v="9"/>
    <n v="0"/>
    <n v="12"/>
    <n v="8"/>
    <n v="2"/>
    <x v="0"/>
    <x v="8"/>
    <x v="1"/>
  </r>
  <r>
    <n v="30"/>
    <x v="39"/>
    <s v="Fantic 212"/>
    <s v="AC Mono Pre 96 Intermediate"/>
    <n v="10"/>
    <x v="27"/>
    <n v="6"/>
    <n v="13"/>
    <n v="18"/>
    <n v="14"/>
    <n v="2"/>
    <n v="14"/>
    <n v="0"/>
    <n v="8"/>
    <n v="15"/>
    <n v="9"/>
    <x v="30"/>
    <x v="8"/>
    <x v="1"/>
  </r>
  <r>
    <n v="49"/>
    <x v="40"/>
    <s v="Gas Gas 250"/>
    <s v="AC Mono Pre 96 Intermediate"/>
    <n v="10"/>
    <x v="28"/>
    <m/>
    <m/>
    <m/>
    <m/>
    <s v="D"/>
    <s v="N"/>
    <s v="F"/>
    <m/>
    <m/>
    <m/>
    <x v="14"/>
    <x v="9"/>
    <x v="0"/>
  </r>
  <r>
    <n v="65"/>
    <x v="41"/>
    <s v="Honda TLM 260"/>
    <s v="AC Mono Pre 96 Intermediate"/>
    <n v="10"/>
    <x v="0"/>
    <m/>
    <m/>
    <m/>
    <m/>
    <s v="D"/>
    <s v="N"/>
    <s v="F"/>
    <m/>
    <m/>
    <m/>
    <x v="14"/>
    <x v="0"/>
    <x v="0"/>
  </r>
  <r>
    <n v="3"/>
    <x v="42"/>
    <s v="Yamaha TY 250"/>
    <s v="AC Mono Pre 96 Clubman"/>
    <n v="11"/>
    <x v="0"/>
    <n v="1"/>
    <n v="4"/>
    <n v="7"/>
    <n v="4"/>
    <n v="0"/>
    <n v="7"/>
    <n v="7"/>
    <n v="1"/>
    <n v="0"/>
    <n v="0"/>
    <x v="26"/>
    <x v="0"/>
    <x v="0"/>
  </r>
  <r>
    <n v="73"/>
    <x v="43"/>
    <n v="0"/>
    <s v="AC Mono Pre 96 Clubman"/>
    <n v="11"/>
    <x v="29"/>
    <n v="11"/>
    <n v="9"/>
    <n v="12"/>
    <n v="7"/>
    <n v="0"/>
    <n v="6"/>
    <n v="1"/>
    <n v="1"/>
    <n v="1"/>
    <n v="6"/>
    <x v="31"/>
    <x v="8"/>
    <x v="0"/>
  </r>
  <r>
    <n v="24"/>
    <x v="44"/>
    <s v="Yamaha TY 250"/>
    <s v="AC Mono Pre 96 Clubman"/>
    <n v="11"/>
    <x v="30"/>
    <n v="5"/>
    <n v="5"/>
    <n v="13"/>
    <n v="7"/>
    <n v="0"/>
    <n v="5"/>
    <n v="1"/>
    <n v="11"/>
    <n v="4"/>
    <n v="4"/>
    <x v="32"/>
    <x v="9"/>
    <x v="1"/>
  </r>
  <r>
    <n v="28"/>
    <x v="45"/>
    <s v="Yamaha TY 250"/>
    <s v="AC Mono Pre 96 Clubman"/>
    <n v="11"/>
    <x v="31"/>
    <n v="13"/>
    <n v="11"/>
    <n v="10"/>
    <n v="8"/>
    <n v="1"/>
    <n v="10"/>
    <n v="12"/>
    <n v="6"/>
    <n v="8"/>
    <n v="0"/>
    <x v="11"/>
    <x v="9"/>
    <x v="1"/>
  </r>
  <r>
    <n v="66"/>
    <x v="46"/>
    <s v="Gas Gas 350"/>
    <s v="Pre 2000 WC Expert"/>
    <n v="13"/>
    <x v="32"/>
    <n v="1"/>
    <n v="0"/>
    <n v="2"/>
    <n v="5"/>
    <n v="5"/>
    <n v="1"/>
    <n v="0"/>
    <n v="3"/>
    <n v="2"/>
    <n v="9"/>
    <x v="21"/>
    <x v="10"/>
    <x v="1"/>
  </r>
  <r>
    <n v="23"/>
    <x v="47"/>
    <s v="Montesa 315"/>
    <s v="Pre 2000 WC Expert"/>
    <n v="13"/>
    <x v="33"/>
    <n v="0"/>
    <n v="0"/>
    <n v="1"/>
    <n v="3"/>
    <n v="3"/>
    <n v="5"/>
    <n v="6"/>
    <n v="3"/>
    <n v="1"/>
    <n v="11"/>
    <x v="4"/>
    <x v="10"/>
    <x v="1"/>
  </r>
  <r>
    <n v="67"/>
    <x v="48"/>
    <s v="Triumph Tiger Cub"/>
    <s v="Pre 2000 WC Expert"/>
    <n v="13"/>
    <x v="34"/>
    <n v="3"/>
    <n v="7"/>
    <n v="8"/>
    <n v="7"/>
    <n v="16"/>
    <n v="14"/>
    <n v="13"/>
    <n v="5"/>
    <n v="1"/>
    <n v="14"/>
    <x v="33"/>
    <x v="10"/>
    <x v="1"/>
  </r>
  <r>
    <n v="26"/>
    <x v="49"/>
    <s v="Montesa 260"/>
    <s v="Pre 2000 WC Intermediate"/>
    <n v="14"/>
    <x v="35"/>
    <n v="6"/>
    <n v="1"/>
    <n v="0"/>
    <n v="2"/>
    <n v="2"/>
    <n v="4"/>
    <n v="0"/>
    <n v="1"/>
    <n v="1"/>
    <n v="0"/>
    <x v="24"/>
    <x v="2"/>
    <x v="0"/>
  </r>
  <r>
    <n v="42"/>
    <x v="50"/>
    <s v="Yamaha TYZ 250"/>
    <s v="Pre 2000 WC Intermediate"/>
    <n v="14"/>
    <x v="0"/>
    <n v="1"/>
    <n v="4"/>
    <n v="4"/>
    <n v="6"/>
    <n v="3"/>
    <n v="2"/>
    <n v="0"/>
    <n v="5"/>
    <n v="3"/>
    <n v="0"/>
    <x v="21"/>
    <x v="0"/>
    <x v="0"/>
  </r>
  <r>
    <n v="33"/>
    <x v="51"/>
    <s v="Montesa 315R 250"/>
    <s v="Pre 2000 WC Intermediate"/>
    <n v="14"/>
    <x v="36"/>
    <n v="3"/>
    <n v="6"/>
    <n v="5"/>
    <n v="8"/>
    <n v="5"/>
    <n v="1"/>
    <n v="0"/>
    <n v="2"/>
    <n v="5"/>
    <n v="3"/>
    <x v="29"/>
    <x v="11"/>
    <x v="1"/>
  </r>
  <r>
    <n v="59"/>
    <x v="52"/>
    <s v="Gas Gas TXT 200"/>
    <s v="Pre 2000 WC Intermediate"/>
    <n v="14"/>
    <x v="37"/>
    <n v="6"/>
    <n v="3"/>
    <n v="13"/>
    <n v="12"/>
    <n v="0"/>
    <n v="9"/>
    <n v="1"/>
    <n v="12"/>
    <n v="11"/>
    <n v="3"/>
    <x v="34"/>
    <x v="11"/>
    <x v="1"/>
  </r>
  <r>
    <n v="25"/>
    <x v="53"/>
    <s v="Montesa 315"/>
    <s v="Pre 2000 WC Clubman"/>
    <n v="15"/>
    <x v="38"/>
    <n v="5"/>
    <n v="8"/>
    <n v="5"/>
    <n v="13"/>
    <n v="0"/>
    <n v="7"/>
    <n v="10"/>
    <n v="6"/>
    <n v="5"/>
    <n v="5"/>
    <x v="0"/>
    <x v="12"/>
    <x v="1"/>
  </r>
  <r>
    <n v="51"/>
    <x v="54"/>
    <s v="Beta Techno 250"/>
    <s v="Pre 2000 WC Clubman"/>
    <n v="15"/>
    <x v="39"/>
    <n v="5"/>
    <n v="7"/>
    <n v="17"/>
    <n v="20"/>
    <n v="10"/>
    <n v="5"/>
    <n v="11"/>
    <n v="15"/>
    <n v="9"/>
    <n v="7"/>
    <x v="35"/>
    <x v="12"/>
    <x v="1"/>
  </r>
  <r>
    <n v="14"/>
    <x v="55"/>
    <s v="Beta 250 EVO"/>
    <s v="Mono Intermediate"/>
    <n v="18"/>
    <x v="0"/>
    <n v="0"/>
    <n v="0"/>
    <n v="7"/>
    <n v="2"/>
    <n v="0"/>
    <n v="0"/>
    <n v="2"/>
    <n v="0"/>
    <n v="10"/>
    <n v="0"/>
    <x v="36"/>
    <x v="0"/>
    <x v="0"/>
  </r>
  <r>
    <n v="5"/>
    <x v="56"/>
    <s v="Beta Rev 300 Factory"/>
    <s v="Mono Intermediate"/>
    <n v="18"/>
    <x v="40"/>
    <n v="0"/>
    <n v="6"/>
    <n v="6"/>
    <n v="1"/>
    <n v="0"/>
    <n v="9"/>
    <n v="2"/>
    <n v="0"/>
    <n v="12"/>
    <n v="2"/>
    <x v="29"/>
    <x v="13"/>
    <x v="1"/>
  </r>
  <r>
    <n v="38"/>
    <x v="57"/>
    <s v="Gas Gas 300"/>
    <s v="Mono Intermediate"/>
    <n v="18"/>
    <x v="41"/>
    <n v="1"/>
    <n v="6"/>
    <n v="10"/>
    <n v="3"/>
    <n v="3"/>
    <n v="1"/>
    <n v="0"/>
    <n v="2"/>
    <n v="9"/>
    <n v="5"/>
    <x v="37"/>
    <x v="13"/>
    <x v="1"/>
  </r>
  <r>
    <n v="32"/>
    <x v="58"/>
    <s v="TRS One R 250"/>
    <s v="Mono Intermediate"/>
    <n v="18"/>
    <x v="42"/>
    <n v="1"/>
    <n v="7"/>
    <n v="4"/>
    <n v="4"/>
    <n v="1"/>
    <n v="5"/>
    <n v="3"/>
    <n v="5"/>
    <n v="6"/>
    <n v="5"/>
    <x v="38"/>
    <x v="13"/>
    <x v="1"/>
  </r>
  <r>
    <n v="53"/>
    <x v="59"/>
    <s v="Beta Factory 250"/>
    <s v="Mono Intermediate"/>
    <n v="18"/>
    <x v="0"/>
    <n v="3"/>
    <n v="7"/>
    <n v="8"/>
    <n v="9"/>
    <n v="3"/>
    <n v="4"/>
    <n v="0"/>
    <n v="10"/>
    <n v="7"/>
    <n v="1"/>
    <x v="9"/>
    <x v="0"/>
    <x v="0"/>
  </r>
  <r>
    <n v="52"/>
    <x v="60"/>
    <s v="Beta 300 4T"/>
    <s v="Mono Intermediate"/>
    <n v="18"/>
    <x v="0"/>
    <n v="0"/>
    <n v="7"/>
    <n v="4"/>
    <n v="8"/>
    <n v="15"/>
    <n v="1"/>
    <n v="1"/>
    <n v="8"/>
    <n v="16"/>
    <n v="12"/>
    <x v="39"/>
    <x v="0"/>
    <x v="0"/>
  </r>
  <r>
    <n v="56"/>
    <x v="61"/>
    <s v="Gas Gas TXT 250"/>
    <s v="Mono Intermediate"/>
    <n v="18"/>
    <x v="43"/>
    <n v="10"/>
    <n v="6"/>
    <n v="9"/>
    <n v="12"/>
    <n v="3"/>
    <n v="11"/>
    <n v="0"/>
    <n v="14"/>
    <n v="11"/>
    <n v="7"/>
    <x v="40"/>
    <x v="13"/>
    <x v="1"/>
  </r>
  <r>
    <n v="19"/>
    <x v="62"/>
    <s v="Beta 4T 300"/>
    <s v="Mono Clubman"/>
    <n v="19"/>
    <x v="44"/>
    <n v="0"/>
    <n v="0"/>
    <n v="0"/>
    <n v="0"/>
    <n v="0"/>
    <n v="1"/>
    <n v="0"/>
    <n v="0"/>
    <n v="0"/>
    <n v="0"/>
    <x v="41"/>
    <x v="14"/>
    <x v="1"/>
  </r>
  <r>
    <n v="47"/>
    <x v="63"/>
    <s v="Beta 125"/>
    <s v="Mono Clubman"/>
    <n v="19"/>
    <x v="45"/>
    <n v="0"/>
    <n v="0"/>
    <n v="2"/>
    <n v="6"/>
    <n v="0"/>
    <n v="0"/>
    <n v="4"/>
    <n v="0"/>
    <n v="5"/>
    <n v="0"/>
    <x v="24"/>
    <x v="14"/>
    <x v="1"/>
  </r>
  <r>
    <n v="9"/>
    <x v="64"/>
    <s v="Beta 300 4T"/>
    <s v="Mono Clubman"/>
    <n v="19"/>
    <x v="46"/>
    <n v="5"/>
    <n v="1"/>
    <n v="0"/>
    <n v="3"/>
    <n v="0"/>
    <n v="0"/>
    <n v="5"/>
    <n v="5"/>
    <n v="5"/>
    <n v="0"/>
    <x v="42"/>
    <x v="14"/>
    <x v="1"/>
  </r>
  <r>
    <n v="11"/>
    <x v="65"/>
    <s v="Vertigo 250"/>
    <s v="Mono Clubman"/>
    <n v="19"/>
    <x v="0"/>
    <n v="0"/>
    <n v="0"/>
    <n v="3"/>
    <n v="8"/>
    <n v="2"/>
    <n v="5"/>
    <n v="4"/>
    <n v="3"/>
    <n v="1"/>
    <n v="0"/>
    <x v="2"/>
    <x v="0"/>
    <x v="0"/>
  </r>
  <r>
    <n v="64"/>
    <x v="66"/>
    <s v="Montesa 4RT 260"/>
    <s v="Mono Clubman"/>
    <n v="19"/>
    <x v="47"/>
    <n v="6"/>
    <n v="4"/>
    <n v="1"/>
    <n v="8"/>
    <n v="0"/>
    <n v="2"/>
    <n v="5"/>
    <n v="0"/>
    <n v="1"/>
    <n v="1"/>
    <x v="21"/>
    <x v="14"/>
    <x v="1"/>
  </r>
  <r>
    <n v="10"/>
    <x v="67"/>
    <s v="Beta 250"/>
    <s v="Mono Clubman"/>
    <n v="19"/>
    <x v="0"/>
    <n v="3"/>
    <n v="1"/>
    <n v="2"/>
    <n v="4"/>
    <n v="0"/>
    <n v="5"/>
    <n v="10"/>
    <n v="1"/>
    <n v="5"/>
    <n v="1"/>
    <x v="43"/>
    <x v="0"/>
    <x v="0"/>
  </r>
  <r>
    <n v="7"/>
    <x v="68"/>
    <s v="Gas Gas Pro 300"/>
    <s v="Mono Clubman"/>
    <n v="19"/>
    <x v="48"/>
    <n v="1"/>
    <n v="2"/>
    <n v="6"/>
    <n v="8"/>
    <n v="1"/>
    <n v="3"/>
    <n v="4"/>
    <n v="7"/>
    <n v="5"/>
    <n v="2"/>
    <x v="44"/>
    <x v="14"/>
    <x v="1"/>
  </r>
  <r>
    <n v="4"/>
    <x v="69"/>
    <s v="Gas Gas 250"/>
    <s v="Mono Clubman"/>
    <n v="19"/>
    <x v="49"/>
    <n v="9"/>
    <n v="4"/>
    <n v="8"/>
    <n v="14"/>
    <n v="8"/>
    <n v="3"/>
    <n v="5"/>
    <n v="7"/>
    <n v="3"/>
    <n v="3"/>
    <x v="0"/>
    <x v="14"/>
    <x v="1"/>
  </r>
  <r>
    <n v="63"/>
    <x v="70"/>
    <s v="Sherco 125"/>
    <s v="Mono Clubman"/>
    <n v="19"/>
    <x v="0"/>
    <n v="7"/>
    <n v="9"/>
    <n v="7"/>
    <n v="18"/>
    <n v="5"/>
    <n v="15"/>
    <n v="11"/>
    <n v="9"/>
    <n v="7"/>
    <n v="3"/>
    <x v="45"/>
    <x v="0"/>
    <x v="0"/>
  </r>
  <r>
    <n v="6"/>
    <x v="71"/>
    <s v="Beta Evo 125"/>
    <s v="Mono Beginner/Novice"/>
    <n v="20"/>
    <x v="50"/>
    <n v="4"/>
    <n v="1"/>
    <n v="0"/>
    <n v="1"/>
    <n v="16"/>
    <n v="8"/>
    <n v="9"/>
    <n v="2"/>
    <n v="16"/>
    <n v="1"/>
    <x v="46"/>
    <x v="15"/>
    <x v="0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  <r>
    <m/>
    <x v="72"/>
    <m/>
    <m/>
    <m/>
    <x v="51"/>
    <m/>
    <m/>
    <m/>
    <m/>
    <m/>
    <m/>
    <m/>
    <m/>
    <m/>
    <m/>
    <x v="14"/>
    <x v="16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802FFCF-A9C0-394F-A781-956E06499E86}" name="PivotTable8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4" indent="0" compact="0" compactData="0" multipleFieldFilters="0">
  <location ref="W5:Z48" firstHeaderRow="1" firstDataRow="1" firstDataCol="4" rowPageCount="1" colPageCount="1"/>
  <pivotFields count="19"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73">
        <item x="72"/>
        <item x="0"/>
        <item x="1"/>
        <item x="2"/>
        <item x="3"/>
        <item x="4"/>
        <item x="5"/>
        <item x="7"/>
        <item x="6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2">
        <item x="0"/>
        <item x="51"/>
        <item x="4"/>
        <item x="3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3"/>
        <item x="24"/>
        <item x="25"/>
        <item x="26"/>
        <item x="27"/>
        <item x="28"/>
        <item x="30"/>
        <item x="31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1"/>
        <item x="2"/>
        <item x="22"/>
        <item x="29"/>
        <item x="3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 defaultSubtotal="0">
      <items count="47">
        <item x="41"/>
        <item x="27"/>
        <item x="15"/>
        <item x="16"/>
        <item x="24"/>
        <item x="17"/>
        <item x="36"/>
        <item x="20"/>
        <item x="42"/>
        <item x="25"/>
        <item x="2"/>
        <item x="3"/>
        <item x="21"/>
        <item x="22"/>
        <item x="26"/>
        <item x="43"/>
        <item x="4"/>
        <item x="28"/>
        <item x="29"/>
        <item x="44"/>
        <item x="37"/>
        <item x="38"/>
        <item x="5"/>
        <item x="23"/>
        <item x="6"/>
        <item x="7"/>
        <item x="18"/>
        <item x="8"/>
        <item x="9"/>
        <item x="31"/>
        <item x="32"/>
        <item x="46"/>
        <item x="0"/>
        <item x="34"/>
        <item x="39"/>
        <item x="10"/>
        <item x="19"/>
        <item x="11"/>
        <item x="40"/>
        <item x="33"/>
        <item x="12"/>
        <item x="1"/>
        <item x="45"/>
        <item x="30"/>
        <item x="35"/>
        <item x="13"/>
        <item x="1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7">
        <item x="0"/>
        <item x="16"/>
        <item x="1"/>
        <item x="3"/>
        <item x="4"/>
        <item x="5"/>
        <item x="6"/>
        <item x="8"/>
        <item x="9"/>
        <item x="10"/>
        <item x="13"/>
        <item x="11"/>
        <item x="14"/>
        <item x="12"/>
        <item x="15"/>
        <item x="2"/>
        <item x="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multipleItemSelectionAllowed="1" showAll="0" defaultSubtotal="0">
      <items count="3">
        <item x="1"/>
        <item h="1" x="2"/>
        <item h="1" x="0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4">
    <field x="17"/>
    <field x="16"/>
    <field x="5"/>
    <field x="1"/>
  </rowFields>
  <rowItems count="43">
    <i>
      <x v="2"/>
      <x v="11"/>
      <x v="47"/>
      <x v="4"/>
    </i>
    <i r="1">
      <x v="16"/>
      <x v="48"/>
      <x v="5"/>
    </i>
    <i r="1">
      <x v="24"/>
      <x v="3"/>
      <x v="8"/>
    </i>
    <i r="1">
      <x v="25"/>
      <x v="2"/>
      <x v="7"/>
    </i>
    <i r="1">
      <x v="28"/>
      <x v="4"/>
      <x v="10"/>
    </i>
    <i r="1">
      <x v="37"/>
      <x v="5"/>
      <x v="12"/>
    </i>
    <i r="1">
      <x v="40"/>
      <x v="6"/>
      <x v="13"/>
    </i>
    <i>
      <x v="3"/>
      <x v="2"/>
      <x v="8"/>
      <x v="17"/>
    </i>
    <i r="1">
      <x v="5"/>
      <x v="9"/>
      <x v="19"/>
    </i>
    <i r="1">
      <x v="36"/>
      <x v="10"/>
      <x v="21"/>
    </i>
    <i>
      <x v="4"/>
      <x v="2"/>
      <x v="11"/>
      <x v="22"/>
    </i>
    <i r="1">
      <x v="3"/>
      <x v="12"/>
      <x v="23"/>
    </i>
    <i>
      <x v="5"/>
      <x v="12"/>
      <x v="14"/>
      <x v="26"/>
    </i>
    <i r="1">
      <x v="13"/>
      <x v="15"/>
      <x v="27"/>
    </i>
    <i>
      <x v="6"/>
      <x v="4"/>
      <x v="16"/>
      <x v="29"/>
    </i>
    <i r="1">
      <x v="14"/>
      <x v="18"/>
      <x v="31"/>
    </i>
    <i r="1">
      <x v="46"/>
      <x v="19"/>
      <x v="32"/>
    </i>
    <i>
      <x v="7"/>
      <x v="1"/>
      <x v="21"/>
      <x v="35"/>
    </i>
    <i r="1">
      <x v="17"/>
      <x v="22"/>
      <x v="36"/>
    </i>
    <i r="1">
      <x v="24"/>
      <x v="23"/>
      <x v="38"/>
    </i>
    <i r="1">
      <x v="32"/>
      <x v="24"/>
      <x v="39"/>
    </i>
    <i r="1">
      <x v="43"/>
      <x v="25"/>
      <x v="40"/>
    </i>
    <i>
      <x v="8"/>
      <x v="30"/>
      <x v="27"/>
      <x v="45"/>
    </i>
    <i r="1">
      <x v="37"/>
      <x v="28"/>
      <x v="46"/>
    </i>
    <i>
      <x v="9"/>
      <x v="12"/>
      <x v="51"/>
      <x v="47"/>
    </i>
    <i r="1">
      <x v="16"/>
      <x v="29"/>
      <x v="48"/>
    </i>
    <i r="1">
      <x v="39"/>
      <x v="30"/>
      <x v="49"/>
    </i>
    <i>
      <x v="10"/>
      <x v="18"/>
      <x v="36"/>
      <x v="57"/>
    </i>
    <i r="1">
      <x v="20"/>
      <x v="37"/>
      <x v="58"/>
    </i>
    <i r="1">
      <x v="21"/>
      <x v="38"/>
      <x v="59"/>
    </i>
    <i r="1">
      <x v="38"/>
      <x v="39"/>
      <x v="62"/>
    </i>
    <i>
      <x v="11"/>
      <x v="18"/>
      <x v="32"/>
      <x v="52"/>
    </i>
    <i r="1">
      <x v="33"/>
      <x v="33"/>
      <x v="53"/>
    </i>
    <i>
      <x v="12"/>
      <x/>
      <x v="40"/>
      <x v="63"/>
    </i>
    <i r="1">
      <x v="4"/>
      <x v="41"/>
      <x v="64"/>
    </i>
    <i r="1">
      <x v="8"/>
      <x v="42"/>
      <x v="65"/>
    </i>
    <i r="1">
      <x v="12"/>
      <x v="43"/>
      <x v="67"/>
    </i>
    <i r="1">
      <x v="19"/>
      <x v="44"/>
      <x v="69"/>
    </i>
    <i r="1">
      <x v="32"/>
      <x v="45"/>
      <x v="70"/>
    </i>
    <i>
      <x v="13"/>
      <x v="32"/>
      <x v="34"/>
      <x v="54"/>
    </i>
    <i r="1">
      <x v="44"/>
      <x v="35"/>
      <x v="55"/>
    </i>
    <i>
      <x v="16"/>
      <x v="24"/>
      <x v="49"/>
      <x v="34"/>
    </i>
    <i t="grand">
      <x/>
    </i>
  </rowItems>
  <colItems count="1">
    <i/>
  </colItems>
  <pageFields count="1">
    <pageField fld="18" hier="-1"/>
  </pageField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AA403"/>
  <sheetViews>
    <sheetView topLeftCell="V5" zoomScale="140" zoomScaleNormal="140" zoomScalePageLayoutView="85" workbookViewId="0">
      <selection activeCell="Y5" sqref="Y5"/>
      <pivotSelection pane="bottomRight" activeRow="8" activeCol="24" previousRow="8" previousCol="24" click="2" r:id="rId1">
        <pivotArea field="5" type="button" dataOnly="0" labelOnly="1" outline="0" axis="axisRow" fieldPosition="2"/>
      </pivotSelection>
    </sheetView>
  </sheetViews>
  <sheetFormatPr defaultColWidth="8.796875" defaultRowHeight="14.4" x14ac:dyDescent="0.3"/>
  <cols>
    <col min="1" max="1" width="5.296875" style="4" customWidth="1"/>
    <col min="2" max="2" width="24.19921875" style="4" customWidth="1"/>
    <col min="3" max="3" width="23.5" style="4" bestFit="1" customWidth="1"/>
    <col min="4" max="4" width="25.69921875" style="4" bestFit="1" customWidth="1"/>
    <col min="5" max="5" width="7.19921875" style="4" customWidth="1"/>
    <col min="6" max="6" width="20.5" style="4" customWidth="1"/>
    <col min="7" max="16" width="5.19921875" style="3" customWidth="1"/>
    <col min="17" max="17" width="5.296875" style="3" customWidth="1"/>
    <col min="18" max="18" width="21.796875" style="3" bestFit="1" customWidth="1"/>
    <col min="19" max="19" width="9.19921875" style="3" customWidth="1"/>
    <col min="20" max="22" width="9.19921875" style="4" customWidth="1"/>
    <col min="23" max="23" width="24" style="4" customWidth="1"/>
    <col min="24" max="24" width="11.69921875" style="4" customWidth="1"/>
    <col min="25" max="25" width="17.69921875" style="4" customWidth="1"/>
    <col min="26" max="26" width="17.796875" style="4" bestFit="1" customWidth="1"/>
    <col min="27" max="29" width="9.19921875" style="4" customWidth="1"/>
    <col min="30" max="16384" width="8.796875" style="4"/>
  </cols>
  <sheetData>
    <row r="1" spans="1:2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58</v>
      </c>
      <c r="F1" s="1" t="s">
        <v>4</v>
      </c>
      <c r="G1" s="2">
        <v>1</v>
      </c>
      <c r="H1" s="2">
        <v>2</v>
      </c>
      <c r="I1" s="2">
        <v>3</v>
      </c>
      <c r="J1" s="2">
        <v>4</v>
      </c>
      <c r="K1" s="2">
        <v>5</v>
      </c>
      <c r="L1" s="2">
        <v>6</v>
      </c>
      <c r="M1" s="2">
        <v>7</v>
      </c>
      <c r="N1" s="2">
        <v>8</v>
      </c>
      <c r="O1" s="2">
        <v>9</v>
      </c>
      <c r="P1" s="2">
        <v>10</v>
      </c>
      <c r="Q1" s="2" t="s">
        <v>5</v>
      </c>
      <c r="R1" s="3" t="s">
        <v>49</v>
      </c>
      <c r="S1" s="3" t="s">
        <v>50</v>
      </c>
    </row>
    <row r="2" spans="1:27" ht="15.6" x14ac:dyDescent="0.3">
      <c r="A2" s="16">
        <v>31</v>
      </c>
      <c r="B2" s="23" t="s">
        <v>141</v>
      </c>
      <c r="C2" s="23" t="s">
        <v>142</v>
      </c>
      <c r="D2" s="15" t="s">
        <v>75</v>
      </c>
      <c r="E2" s="13">
        <f>IFERROR(VLOOKUP(D2,Lookup!$D$2:$E$25,2,0),"")</f>
        <v>1</v>
      </c>
      <c r="F2" s="14" t="str">
        <f>IFERROR(VLOOKUP(B2,#REF!,4,0),"")</f>
        <v/>
      </c>
      <c r="G2" s="14">
        <v>1</v>
      </c>
      <c r="H2" s="14">
        <v>0</v>
      </c>
      <c r="I2" s="14">
        <v>3</v>
      </c>
      <c r="J2" s="14">
        <v>5</v>
      </c>
      <c r="K2" s="14">
        <v>15</v>
      </c>
      <c r="L2" s="14">
        <v>11</v>
      </c>
      <c r="M2" s="14">
        <v>8</v>
      </c>
      <c r="N2" s="14">
        <v>6</v>
      </c>
      <c r="O2" s="14">
        <v>6</v>
      </c>
      <c r="P2" s="14">
        <v>9</v>
      </c>
      <c r="Q2" s="14">
        <f t="shared" ref="Q2:Q8" si="0">SUM(G2:P2)</f>
        <v>64</v>
      </c>
      <c r="R2" s="3" t="str">
        <f>IFERROR(VLOOKUP(F2,#REF!,3,0),"")</f>
        <v/>
      </c>
      <c r="S2" s="3" t="b">
        <f t="shared" ref="S2:S33" si="1">IF(F2&gt;0,D2=R2,"")</f>
        <v>0</v>
      </c>
    </row>
    <row r="3" spans="1:27" ht="15.6" x14ac:dyDescent="0.3">
      <c r="A3" s="16">
        <v>34</v>
      </c>
      <c r="B3" s="23" t="s">
        <v>143</v>
      </c>
      <c r="C3" s="23" t="s">
        <v>9</v>
      </c>
      <c r="D3" s="15" t="s">
        <v>75</v>
      </c>
      <c r="E3" s="13">
        <f>IFERROR(VLOOKUP(D3,Lookup!$D$2:$E$25,2,0),"")</f>
        <v>1</v>
      </c>
      <c r="F3" s="14" t="str">
        <f>IFERROR(VLOOKUP(B3,#REF!,4,0),"")</f>
        <v/>
      </c>
      <c r="G3" s="14">
        <v>7</v>
      </c>
      <c r="H3" s="14">
        <v>4</v>
      </c>
      <c r="I3" s="14">
        <v>11</v>
      </c>
      <c r="J3" s="14">
        <v>10</v>
      </c>
      <c r="K3" s="14">
        <v>13</v>
      </c>
      <c r="L3" s="14">
        <v>16</v>
      </c>
      <c r="M3" s="14">
        <v>8</v>
      </c>
      <c r="N3" s="14">
        <v>4</v>
      </c>
      <c r="O3" s="14">
        <v>7</v>
      </c>
      <c r="P3" s="14">
        <v>10</v>
      </c>
      <c r="Q3" s="14">
        <f t="shared" si="0"/>
        <v>90</v>
      </c>
      <c r="R3" s="3" t="str">
        <f>IFERROR(VLOOKUP(F3,#REF!,3,0),"")</f>
        <v/>
      </c>
      <c r="S3" s="3" t="b">
        <f t="shared" si="1"/>
        <v>0</v>
      </c>
      <c r="W3" s="10" t="s">
        <v>50</v>
      </c>
      <c r="X3" t="s">
        <v>53</v>
      </c>
    </row>
    <row r="4" spans="1:27" ht="15.6" x14ac:dyDescent="0.3">
      <c r="A4" s="16">
        <v>21</v>
      </c>
      <c r="B4" s="23" t="s">
        <v>144</v>
      </c>
      <c r="C4" s="23" t="s">
        <v>145</v>
      </c>
      <c r="D4" s="15" t="s">
        <v>86</v>
      </c>
      <c r="E4" s="13">
        <f>IFERROR(VLOOKUP(D4,Lookup!$D$2:$E$25,2,0),"")</f>
        <v>2</v>
      </c>
      <c r="F4" s="14" t="str">
        <f>IFERROR(VLOOKUP(B4,#REF!,4,0),"")</f>
        <v/>
      </c>
      <c r="G4" s="14">
        <v>3</v>
      </c>
      <c r="H4" s="14">
        <v>5</v>
      </c>
      <c r="I4" s="14">
        <v>4</v>
      </c>
      <c r="J4" s="14">
        <v>8</v>
      </c>
      <c r="K4" s="14">
        <v>0</v>
      </c>
      <c r="L4" s="14">
        <v>1</v>
      </c>
      <c r="M4" s="14">
        <v>0</v>
      </c>
      <c r="N4" s="14">
        <v>2</v>
      </c>
      <c r="O4" s="14">
        <v>3</v>
      </c>
      <c r="P4" s="14">
        <v>0</v>
      </c>
      <c r="Q4" s="14">
        <f t="shared" si="0"/>
        <v>26</v>
      </c>
      <c r="R4" s="3" t="str">
        <f>IFERROR(VLOOKUP(F4,#REF!,3,0),"")</f>
        <v/>
      </c>
      <c r="S4" s="3" t="b">
        <f t="shared" si="1"/>
        <v>0</v>
      </c>
    </row>
    <row r="5" spans="1:27" ht="15.6" x14ac:dyDescent="0.3">
      <c r="A5" s="16">
        <v>18</v>
      </c>
      <c r="B5" s="23" t="s">
        <v>118</v>
      </c>
      <c r="C5" s="23" t="s">
        <v>146</v>
      </c>
      <c r="D5" s="15" t="s">
        <v>86</v>
      </c>
      <c r="E5" s="13">
        <f>IFERROR(VLOOKUP(D5,Lookup!$D$2:$E$25,2,0),"")</f>
        <v>2</v>
      </c>
      <c r="F5" s="14" t="str">
        <f>IFERROR(VLOOKUP(B5,#REF!,4,0),"")</f>
        <v/>
      </c>
      <c r="G5" s="14">
        <v>3</v>
      </c>
      <c r="H5" s="14">
        <v>3</v>
      </c>
      <c r="I5" s="14">
        <v>4</v>
      </c>
      <c r="J5" s="14">
        <v>3</v>
      </c>
      <c r="K5" s="14">
        <v>0</v>
      </c>
      <c r="L5" s="14">
        <v>6</v>
      </c>
      <c r="M5" s="14">
        <v>1</v>
      </c>
      <c r="N5" s="14">
        <v>6</v>
      </c>
      <c r="O5" s="14">
        <v>1</v>
      </c>
      <c r="P5" s="14">
        <v>0</v>
      </c>
      <c r="Q5" s="14">
        <f t="shared" si="0"/>
        <v>27</v>
      </c>
      <c r="R5" s="3" t="str">
        <f>IFERROR(VLOOKUP(F5,#REF!,3,0),"")</f>
        <v/>
      </c>
      <c r="S5" s="3" t="b">
        <f t="shared" si="1"/>
        <v>0</v>
      </c>
      <c r="W5" s="10" t="s">
        <v>49</v>
      </c>
      <c r="X5" s="10" t="s">
        <v>5</v>
      </c>
      <c r="Y5" s="10" t="s">
        <v>4</v>
      </c>
      <c r="Z5" s="10" t="s">
        <v>1</v>
      </c>
    </row>
    <row r="6" spans="1:27" ht="15.6" x14ac:dyDescent="0.3">
      <c r="A6" s="16">
        <v>54</v>
      </c>
      <c r="B6" s="23" t="s">
        <v>121</v>
      </c>
      <c r="C6" s="23" t="s">
        <v>70</v>
      </c>
      <c r="D6" s="15" t="s">
        <v>86</v>
      </c>
      <c r="E6" s="13">
        <f>IFERROR(VLOOKUP(D6,Lookup!$D$2:$E$25,2,0),"")</f>
        <v>2</v>
      </c>
      <c r="F6" s="14" t="str">
        <f>IFERROR(VLOOKUP(B6,#REF!,4,0),"")</f>
        <v/>
      </c>
      <c r="G6" s="14">
        <v>3</v>
      </c>
      <c r="H6" s="14">
        <v>10</v>
      </c>
      <c r="I6" s="14">
        <v>7</v>
      </c>
      <c r="J6" s="14">
        <v>0</v>
      </c>
      <c r="K6" s="14">
        <v>0</v>
      </c>
      <c r="L6" s="14">
        <v>6</v>
      </c>
      <c r="M6" s="14">
        <v>0</v>
      </c>
      <c r="N6" s="14">
        <v>1</v>
      </c>
      <c r="O6" s="14">
        <v>3</v>
      </c>
      <c r="P6" s="14">
        <v>3</v>
      </c>
      <c r="Q6" s="14">
        <f t="shared" si="0"/>
        <v>33</v>
      </c>
      <c r="R6" s="3" t="str">
        <f>IFERROR(VLOOKUP(F6,#REF!,3,0),"")</f>
        <v/>
      </c>
      <c r="S6" s="3" t="b">
        <f t="shared" si="1"/>
        <v>0</v>
      </c>
      <c r="W6" t="s">
        <v>86</v>
      </c>
      <c r="X6">
        <v>27</v>
      </c>
      <c r="Y6">
        <v>74</v>
      </c>
      <c r="Z6" t="s">
        <v>118</v>
      </c>
      <c r="AA6" s="4">
        <f>IF(W6="Grand Total","",IF(X6="(blank)","DNF",IF(NOT(W6=W5),1,1+AA5)))</f>
        <v>1</v>
      </c>
    </row>
    <row r="7" spans="1:27" ht="15.6" x14ac:dyDescent="0.3">
      <c r="A7" s="16">
        <v>17</v>
      </c>
      <c r="B7" s="23" t="s">
        <v>47</v>
      </c>
      <c r="C7" s="23" t="s">
        <v>147</v>
      </c>
      <c r="D7" s="15" t="s">
        <v>86</v>
      </c>
      <c r="E7" s="13">
        <f>IFERROR(VLOOKUP(D7,Lookup!$D$2:$E$25,2,0),"")</f>
        <v>2</v>
      </c>
      <c r="F7" s="14" t="str">
        <f>IFERROR(VLOOKUP(B7,#REF!,4,0),"")</f>
        <v/>
      </c>
      <c r="G7" s="14">
        <v>1</v>
      </c>
      <c r="H7" s="14">
        <v>7</v>
      </c>
      <c r="I7" s="14">
        <v>8</v>
      </c>
      <c r="J7" s="14">
        <v>3</v>
      </c>
      <c r="K7" s="14">
        <v>2</v>
      </c>
      <c r="L7" s="14">
        <v>2</v>
      </c>
      <c r="M7" s="14">
        <v>0</v>
      </c>
      <c r="N7" s="14">
        <v>6</v>
      </c>
      <c r="O7" s="14">
        <v>13</v>
      </c>
      <c r="P7" s="14">
        <v>0</v>
      </c>
      <c r="Q7" s="14">
        <f t="shared" si="0"/>
        <v>42</v>
      </c>
      <c r="R7" s="3" t="str">
        <f>IFERROR(VLOOKUP(F7,#REF!,3,0),"")</f>
        <v/>
      </c>
      <c r="S7" s="3" t="b">
        <f t="shared" si="1"/>
        <v>0</v>
      </c>
      <c r="W7" t="s">
        <v>86</v>
      </c>
      <c r="X7">
        <v>33</v>
      </c>
      <c r="Y7">
        <v>67</v>
      </c>
      <c r="Z7" t="s">
        <v>121</v>
      </c>
      <c r="AA7" s="4">
        <f t="shared" ref="AA7:AA40" si="2">IF(W7="Grand Total","",IF(X7="(blank)","DNF",IF(NOT(W7=W6),1,1+AA6)))</f>
        <v>2</v>
      </c>
    </row>
    <row r="8" spans="1:27" ht="15.6" x14ac:dyDescent="0.3">
      <c r="A8" s="16">
        <v>61</v>
      </c>
      <c r="B8" s="23" t="s">
        <v>119</v>
      </c>
      <c r="C8" s="23" t="s">
        <v>96</v>
      </c>
      <c r="D8" s="15" t="s">
        <v>86</v>
      </c>
      <c r="E8" s="13">
        <f>IFERROR(VLOOKUP(D8,Lookup!$D$2:$E$25,2,0),"")</f>
        <v>2</v>
      </c>
      <c r="F8" s="14" t="str">
        <f>IFERROR(VLOOKUP(B8,#REF!,4,0),"")</f>
        <v/>
      </c>
      <c r="G8" s="14">
        <v>3</v>
      </c>
      <c r="H8" s="14">
        <v>4</v>
      </c>
      <c r="I8" s="14">
        <v>11</v>
      </c>
      <c r="J8" s="14">
        <v>3</v>
      </c>
      <c r="K8" s="14">
        <v>1</v>
      </c>
      <c r="L8" s="14">
        <v>9</v>
      </c>
      <c r="M8" s="14">
        <v>0</v>
      </c>
      <c r="N8" s="14">
        <v>8</v>
      </c>
      <c r="O8" s="14">
        <v>8</v>
      </c>
      <c r="P8" s="14">
        <v>0</v>
      </c>
      <c r="Q8" s="14">
        <f t="shared" si="0"/>
        <v>47</v>
      </c>
      <c r="R8" s="3" t="str">
        <f>IFERROR(VLOOKUP(F8,#REF!,3,0),"")</f>
        <v/>
      </c>
      <c r="S8" s="3" t="b">
        <f t="shared" si="1"/>
        <v>0</v>
      </c>
      <c r="W8" t="s">
        <v>86</v>
      </c>
      <c r="X8">
        <v>47</v>
      </c>
      <c r="Y8">
        <v>62</v>
      </c>
      <c r="Z8" t="s">
        <v>119</v>
      </c>
      <c r="AA8" s="4">
        <f t="shared" si="2"/>
        <v>3</v>
      </c>
    </row>
    <row r="9" spans="1:27" ht="15.6" x14ac:dyDescent="0.3">
      <c r="A9" s="16">
        <v>58</v>
      </c>
      <c r="B9" s="23" t="s">
        <v>116</v>
      </c>
      <c r="C9" s="23" t="s">
        <v>148</v>
      </c>
      <c r="D9" s="15" t="s">
        <v>86</v>
      </c>
      <c r="E9" s="13">
        <f>IFERROR(VLOOKUP(D9,Lookup!$D$2:$E$25,2,0),"")</f>
        <v>2</v>
      </c>
      <c r="F9" s="14" t="str">
        <f>IFERROR(VLOOKUP(B9,#REF!,4,0),"")</f>
        <v/>
      </c>
      <c r="G9" s="14">
        <v>2</v>
      </c>
      <c r="H9" s="14">
        <v>10</v>
      </c>
      <c r="I9" s="14">
        <v>8</v>
      </c>
      <c r="J9" s="14">
        <v>4</v>
      </c>
      <c r="K9" s="14">
        <v>0</v>
      </c>
      <c r="L9" s="14">
        <v>7</v>
      </c>
      <c r="M9" s="14">
        <v>0</v>
      </c>
      <c r="N9" s="14">
        <v>9</v>
      </c>
      <c r="O9" s="14">
        <v>6</v>
      </c>
      <c r="P9" s="14">
        <v>1</v>
      </c>
      <c r="Q9" s="18">
        <v>47.1</v>
      </c>
      <c r="R9" s="3" t="str">
        <f>IFERROR(VLOOKUP(F9,#REF!,3,0),"")</f>
        <v/>
      </c>
      <c r="S9" s="3" t="b">
        <f t="shared" si="1"/>
        <v>0</v>
      </c>
      <c r="W9" t="s">
        <v>86</v>
      </c>
      <c r="X9">
        <v>47.1</v>
      </c>
      <c r="Y9">
        <v>38</v>
      </c>
      <c r="Z9" t="s">
        <v>116</v>
      </c>
      <c r="AA9" s="4">
        <f t="shared" si="2"/>
        <v>4</v>
      </c>
    </row>
    <row r="10" spans="1:27" ht="15.6" x14ac:dyDescent="0.3">
      <c r="A10" s="16">
        <v>35</v>
      </c>
      <c r="B10" s="23" t="s">
        <v>149</v>
      </c>
      <c r="C10" s="23" t="s">
        <v>150</v>
      </c>
      <c r="D10" s="15" t="s">
        <v>86</v>
      </c>
      <c r="E10" s="13">
        <f>IFERROR(VLOOKUP(D10,Lookup!$D$2:$E$25,2,0),"")</f>
        <v>2</v>
      </c>
      <c r="F10" s="14" t="str">
        <f>IFERROR(VLOOKUP(B10,#REF!,4,0),"")</f>
        <v/>
      </c>
      <c r="G10" s="14">
        <v>7</v>
      </c>
      <c r="H10" s="14">
        <v>2</v>
      </c>
      <c r="I10" s="14">
        <v>7</v>
      </c>
      <c r="J10" s="14">
        <v>4</v>
      </c>
      <c r="K10" s="14">
        <v>0</v>
      </c>
      <c r="L10" s="14">
        <v>5</v>
      </c>
      <c r="M10" s="14">
        <v>2</v>
      </c>
      <c r="N10" s="14">
        <v>4</v>
      </c>
      <c r="O10" s="14">
        <v>12</v>
      </c>
      <c r="P10" s="14">
        <v>7</v>
      </c>
      <c r="Q10" s="14">
        <f t="shared" ref="Q10:Q15" si="3">SUM(G10:P10)</f>
        <v>50</v>
      </c>
      <c r="R10" s="3" t="str">
        <f>IFERROR(VLOOKUP(F10,#REF!,3,0),"")</f>
        <v/>
      </c>
      <c r="S10" s="3" t="b">
        <f t="shared" si="1"/>
        <v>0</v>
      </c>
      <c r="W10" t="s">
        <v>86</v>
      </c>
      <c r="X10">
        <v>52</v>
      </c>
      <c r="Y10">
        <v>57</v>
      </c>
      <c r="Z10" t="s">
        <v>60</v>
      </c>
      <c r="AA10" s="4">
        <f t="shared" si="2"/>
        <v>5</v>
      </c>
    </row>
    <row r="11" spans="1:27" ht="15.6" x14ac:dyDescent="0.3">
      <c r="A11" s="16">
        <v>39</v>
      </c>
      <c r="B11" s="23" t="s">
        <v>60</v>
      </c>
      <c r="C11" s="23" t="s">
        <v>151</v>
      </c>
      <c r="D11" s="15" t="s">
        <v>86</v>
      </c>
      <c r="E11" s="13">
        <f>IFERROR(VLOOKUP(D11,Lookup!$D$2:$E$25,2,0),"")</f>
        <v>2</v>
      </c>
      <c r="F11" s="14" t="str">
        <f>IFERROR(VLOOKUP(B11,#REF!,4,0),"")</f>
        <v/>
      </c>
      <c r="G11" s="14">
        <v>4</v>
      </c>
      <c r="H11" s="14">
        <v>9</v>
      </c>
      <c r="I11" s="14">
        <v>5</v>
      </c>
      <c r="J11" s="14">
        <v>13</v>
      </c>
      <c r="K11" s="14">
        <v>0</v>
      </c>
      <c r="L11" s="14">
        <v>3</v>
      </c>
      <c r="M11" s="14">
        <v>0</v>
      </c>
      <c r="N11" s="14">
        <v>13</v>
      </c>
      <c r="O11" s="14">
        <v>5</v>
      </c>
      <c r="P11" s="14">
        <v>0</v>
      </c>
      <c r="Q11" s="14">
        <f t="shared" si="3"/>
        <v>52</v>
      </c>
      <c r="R11" s="3" t="str">
        <f>IFERROR(VLOOKUP(F11,#REF!,3,0),"")</f>
        <v/>
      </c>
      <c r="S11" s="3" t="b">
        <f t="shared" si="1"/>
        <v>0</v>
      </c>
      <c r="W11" t="s">
        <v>86</v>
      </c>
      <c r="X11">
        <v>79</v>
      </c>
      <c r="Y11">
        <v>61</v>
      </c>
      <c r="Z11" t="s">
        <v>46</v>
      </c>
      <c r="AA11" s="4">
        <f t="shared" si="2"/>
        <v>6</v>
      </c>
    </row>
    <row r="12" spans="1:27" ht="15.6" x14ac:dyDescent="0.3">
      <c r="A12" s="16">
        <v>16</v>
      </c>
      <c r="B12" s="23" t="s">
        <v>88</v>
      </c>
      <c r="C12" s="23" t="s">
        <v>151</v>
      </c>
      <c r="D12" s="15" t="s">
        <v>86</v>
      </c>
      <c r="E12" s="13">
        <f>IFERROR(VLOOKUP(D12,Lookup!$D$2:$E$25,2,0),"")</f>
        <v>2</v>
      </c>
      <c r="F12" s="14" t="str">
        <f>IFERROR(VLOOKUP(B12,#REF!,4,0),"")</f>
        <v/>
      </c>
      <c r="G12" s="14">
        <v>7</v>
      </c>
      <c r="H12" s="14">
        <v>11</v>
      </c>
      <c r="I12" s="14">
        <v>10</v>
      </c>
      <c r="J12" s="14">
        <v>6</v>
      </c>
      <c r="K12" s="14">
        <v>0</v>
      </c>
      <c r="L12" s="14">
        <v>13</v>
      </c>
      <c r="M12" s="14">
        <v>4</v>
      </c>
      <c r="N12" s="14">
        <v>8</v>
      </c>
      <c r="O12" s="14">
        <v>14</v>
      </c>
      <c r="P12" s="14">
        <v>2</v>
      </c>
      <c r="Q12" s="14">
        <f t="shared" si="3"/>
        <v>75</v>
      </c>
      <c r="R12" s="3" t="str">
        <f>IFERROR(VLOOKUP(F12,#REF!,3,0),"")</f>
        <v/>
      </c>
      <c r="S12" s="3" t="b">
        <f t="shared" si="1"/>
        <v>0</v>
      </c>
      <c r="W12" t="s">
        <v>86</v>
      </c>
      <c r="X12">
        <v>89</v>
      </c>
      <c r="Y12">
        <v>20</v>
      </c>
      <c r="Z12" t="s">
        <v>28</v>
      </c>
      <c r="AA12" s="4">
        <f t="shared" si="2"/>
        <v>7</v>
      </c>
    </row>
    <row r="13" spans="1:27" ht="15.6" x14ac:dyDescent="0.3">
      <c r="A13" s="16">
        <v>60</v>
      </c>
      <c r="B13" s="23" t="s">
        <v>46</v>
      </c>
      <c r="C13" s="23" t="s">
        <v>55</v>
      </c>
      <c r="D13" s="15" t="s">
        <v>86</v>
      </c>
      <c r="E13" s="13">
        <f>IFERROR(VLOOKUP(D13,Lookup!$D$2:$E$25,2,0),"")</f>
        <v>2</v>
      </c>
      <c r="F13" s="14" t="str">
        <f>IFERROR(VLOOKUP(B13,#REF!,4,0),"")</f>
        <v/>
      </c>
      <c r="G13" s="14">
        <v>4</v>
      </c>
      <c r="H13" s="14">
        <v>11</v>
      </c>
      <c r="I13" s="14">
        <v>8</v>
      </c>
      <c r="J13" s="14">
        <v>14</v>
      </c>
      <c r="K13" s="14">
        <v>0</v>
      </c>
      <c r="L13" s="14">
        <v>18</v>
      </c>
      <c r="M13" s="14">
        <v>1</v>
      </c>
      <c r="N13" s="14">
        <v>9</v>
      </c>
      <c r="O13" s="14">
        <v>9</v>
      </c>
      <c r="P13" s="14">
        <v>5</v>
      </c>
      <c r="Q13" s="14">
        <f t="shared" si="3"/>
        <v>79</v>
      </c>
      <c r="R13" s="3" t="str">
        <f>IFERROR(VLOOKUP(F13,#REF!,3,0),"")</f>
        <v/>
      </c>
      <c r="S13" s="3" t="b">
        <f t="shared" si="1"/>
        <v>0</v>
      </c>
      <c r="W13" t="s">
        <v>8</v>
      </c>
      <c r="X13">
        <v>7</v>
      </c>
      <c r="Y13">
        <v>39</v>
      </c>
      <c r="Z13" t="s">
        <v>66</v>
      </c>
      <c r="AA13" s="4">
        <f t="shared" si="2"/>
        <v>1</v>
      </c>
    </row>
    <row r="14" spans="1:27" ht="15.6" x14ac:dyDescent="0.3">
      <c r="A14" s="16">
        <v>13</v>
      </c>
      <c r="B14" s="23" t="s">
        <v>28</v>
      </c>
      <c r="C14" s="23" t="s">
        <v>56</v>
      </c>
      <c r="D14" s="15" t="s">
        <v>86</v>
      </c>
      <c r="E14" s="13">
        <f>IFERROR(VLOOKUP(D14,Lookup!$D$2:$E$25,2,0),"")</f>
        <v>2</v>
      </c>
      <c r="F14" s="14" t="str">
        <f>IFERROR(VLOOKUP(B14,#REF!,4,0),"")</f>
        <v/>
      </c>
      <c r="G14" s="14">
        <v>14</v>
      </c>
      <c r="H14" s="14">
        <v>12</v>
      </c>
      <c r="I14" s="14">
        <v>13</v>
      </c>
      <c r="J14" s="14">
        <v>12</v>
      </c>
      <c r="K14" s="14">
        <v>0</v>
      </c>
      <c r="L14" s="14">
        <v>13</v>
      </c>
      <c r="M14" s="14">
        <v>2</v>
      </c>
      <c r="N14" s="14">
        <v>18</v>
      </c>
      <c r="O14" s="14">
        <v>4</v>
      </c>
      <c r="P14" s="14">
        <v>1</v>
      </c>
      <c r="Q14" s="14">
        <f t="shared" si="3"/>
        <v>89</v>
      </c>
      <c r="R14" s="3" t="str">
        <f>IFERROR(VLOOKUP(F14,#REF!,3,0),"")</f>
        <v/>
      </c>
      <c r="S14" s="3" t="b">
        <f t="shared" si="1"/>
        <v>0</v>
      </c>
      <c r="W14" t="s">
        <v>8</v>
      </c>
      <c r="X14">
        <v>20</v>
      </c>
      <c r="Y14">
        <v>37</v>
      </c>
      <c r="Z14" t="s">
        <v>36</v>
      </c>
      <c r="AA14" s="4">
        <f t="shared" si="2"/>
        <v>2</v>
      </c>
    </row>
    <row r="15" spans="1:27" ht="15.6" x14ac:dyDescent="0.3">
      <c r="A15" s="16">
        <v>48</v>
      </c>
      <c r="B15" s="23" t="s">
        <v>152</v>
      </c>
      <c r="C15" s="23" t="s">
        <v>69</v>
      </c>
      <c r="D15" s="15" t="s">
        <v>86</v>
      </c>
      <c r="E15" s="13">
        <f>IFERROR(VLOOKUP(D15,Lookup!$D$2:$E$25,2,0),"")</f>
        <v>2</v>
      </c>
      <c r="F15" s="14" t="str">
        <f>IFERROR(VLOOKUP(B15,#REF!,4,0),"")</f>
        <v/>
      </c>
      <c r="G15" s="14">
        <v>10</v>
      </c>
      <c r="H15" s="14">
        <v>18</v>
      </c>
      <c r="I15" s="14">
        <v>13</v>
      </c>
      <c r="J15" s="14">
        <v>13</v>
      </c>
      <c r="K15" s="14">
        <v>6</v>
      </c>
      <c r="L15" s="14">
        <v>11</v>
      </c>
      <c r="M15" s="14">
        <v>4</v>
      </c>
      <c r="N15" s="14">
        <v>14</v>
      </c>
      <c r="O15" s="14">
        <v>20</v>
      </c>
      <c r="P15" s="14">
        <v>0</v>
      </c>
      <c r="Q15" s="14">
        <f t="shared" si="3"/>
        <v>109</v>
      </c>
      <c r="R15" s="3" t="str">
        <f>IFERROR(VLOOKUP(F15,#REF!,3,0),"")</f>
        <v/>
      </c>
      <c r="S15" s="3" t="b">
        <f t="shared" si="1"/>
        <v>0</v>
      </c>
      <c r="W15" t="s">
        <v>8</v>
      </c>
      <c r="X15">
        <v>78</v>
      </c>
      <c r="Y15">
        <v>36</v>
      </c>
      <c r="Z15" t="s">
        <v>117</v>
      </c>
      <c r="AA15" s="4">
        <f t="shared" si="2"/>
        <v>3</v>
      </c>
    </row>
    <row r="16" spans="1:27" ht="15.6" x14ac:dyDescent="0.3">
      <c r="A16" s="16">
        <v>12</v>
      </c>
      <c r="B16" s="23" t="s">
        <v>37</v>
      </c>
      <c r="C16" s="23" t="s">
        <v>16</v>
      </c>
      <c r="D16" s="15" t="s">
        <v>86</v>
      </c>
      <c r="E16" s="13">
        <f>IFERROR(VLOOKUP(D16,Lookup!$D$2:$E$25,2,0),"")</f>
        <v>2</v>
      </c>
      <c r="F16" s="14" t="str">
        <f>IFERROR(VLOOKUP(B16,#REF!,4,0),"")</f>
        <v/>
      </c>
      <c r="G16" s="14"/>
      <c r="H16" s="14"/>
      <c r="I16" s="14"/>
      <c r="J16" s="14"/>
      <c r="K16" s="2" t="s">
        <v>128</v>
      </c>
      <c r="L16" s="2" t="s">
        <v>129</v>
      </c>
      <c r="M16" s="2" t="s">
        <v>130</v>
      </c>
      <c r="N16" s="2"/>
      <c r="O16" s="2"/>
      <c r="P16" s="2"/>
      <c r="Q16" s="2"/>
      <c r="R16" s="3" t="str">
        <f>IFERROR(VLOOKUP(F16,#REF!,3,0),"")</f>
        <v/>
      </c>
      <c r="S16" s="3" t="b">
        <f t="shared" si="1"/>
        <v>0</v>
      </c>
      <c r="W16" t="s">
        <v>78</v>
      </c>
      <c r="X16">
        <v>7</v>
      </c>
      <c r="Y16">
        <v>19</v>
      </c>
      <c r="Z16" t="s">
        <v>29</v>
      </c>
      <c r="AA16" s="4">
        <f t="shared" si="2"/>
        <v>1</v>
      </c>
    </row>
    <row r="17" spans="1:27" ht="15.6" x14ac:dyDescent="0.3">
      <c r="A17" s="16">
        <v>46</v>
      </c>
      <c r="B17" s="23" t="s">
        <v>30</v>
      </c>
      <c r="C17" s="23" t="s">
        <v>74</v>
      </c>
      <c r="D17" s="15" t="s">
        <v>86</v>
      </c>
      <c r="E17" s="13">
        <f>IFERROR(VLOOKUP(D17,Lookup!$D$2:$E$25,2,0),"")</f>
        <v>2</v>
      </c>
      <c r="F17" s="14" t="str">
        <f>IFERROR(VLOOKUP(B17,#REF!,4,0),"")</f>
        <v/>
      </c>
      <c r="G17" s="14"/>
      <c r="H17" s="14"/>
      <c r="I17" s="14"/>
      <c r="J17" s="14"/>
      <c r="K17" s="2" t="s">
        <v>128</v>
      </c>
      <c r="L17" s="2" t="s">
        <v>129</v>
      </c>
      <c r="M17" s="2" t="s">
        <v>130</v>
      </c>
      <c r="N17" s="2"/>
      <c r="O17" s="2"/>
      <c r="P17" s="2"/>
      <c r="Q17" s="2"/>
      <c r="R17" s="3" t="str">
        <f>IFERROR(VLOOKUP(F17,#REF!,3,0),"")</f>
        <v/>
      </c>
      <c r="S17" s="3" t="b">
        <f t="shared" si="1"/>
        <v>0</v>
      </c>
      <c r="W17" t="s">
        <v>78</v>
      </c>
      <c r="X17">
        <v>8</v>
      </c>
      <c r="Y17">
        <v>26</v>
      </c>
      <c r="Z17" t="s">
        <v>27</v>
      </c>
      <c r="AA17" s="4">
        <f t="shared" si="2"/>
        <v>2</v>
      </c>
    </row>
    <row r="18" spans="1:27" ht="15.6" x14ac:dyDescent="0.3">
      <c r="A18" s="16">
        <v>36</v>
      </c>
      <c r="B18" s="23" t="s">
        <v>66</v>
      </c>
      <c r="C18" s="23" t="s">
        <v>153</v>
      </c>
      <c r="D18" s="15" t="s">
        <v>8</v>
      </c>
      <c r="E18" s="13">
        <f>IFERROR(VLOOKUP(D18,Lookup!$D$2:$E$25,2,0),"")</f>
        <v>3</v>
      </c>
      <c r="F18" s="14" t="str">
        <f>IFERROR(VLOOKUP(B18,#REF!,4,0),"")</f>
        <v/>
      </c>
      <c r="G18" s="14">
        <v>0</v>
      </c>
      <c r="H18" s="14">
        <v>0</v>
      </c>
      <c r="I18" s="14">
        <v>0</v>
      </c>
      <c r="J18" s="14">
        <v>6</v>
      </c>
      <c r="K18" s="14">
        <v>0</v>
      </c>
      <c r="L18" s="14">
        <v>1</v>
      </c>
      <c r="M18" s="14">
        <v>0</v>
      </c>
      <c r="N18" s="14">
        <v>0</v>
      </c>
      <c r="O18" s="14">
        <v>0</v>
      </c>
      <c r="P18" s="14">
        <v>0</v>
      </c>
      <c r="Q18" s="14">
        <f t="shared" ref="Q18:Q32" si="4">SUM(G18:P18)</f>
        <v>7</v>
      </c>
      <c r="R18" s="3" t="str">
        <f>IFERROR(VLOOKUP(F18,#REF!,3,0),"")</f>
        <v/>
      </c>
      <c r="S18" s="3" t="b">
        <f t="shared" si="1"/>
        <v>0</v>
      </c>
      <c r="W18" t="s">
        <v>83</v>
      </c>
      <c r="X18">
        <v>28</v>
      </c>
      <c r="Y18">
        <v>55</v>
      </c>
      <c r="Z18" t="s">
        <v>114</v>
      </c>
      <c r="AA18" s="4">
        <f t="shared" si="2"/>
        <v>1</v>
      </c>
    </row>
    <row r="19" spans="1:27" ht="15.6" x14ac:dyDescent="0.3">
      <c r="A19" s="16">
        <v>37</v>
      </c>
      <c r="B19" s="23" t="s">
        <v>26</v>
      </c>
      <c r="C19" s="23" t="s">
        <v>17</v>
      </c>
      <c r="D19" s="15" t="s">
        <v>8</v>
      </c>
      <c r="E19" s="13">
        <f>IFERROR(VLOOKUP(D19,Lookup!$D$2:$E$25,2,0),"")</f>
        <v>3</v>
      </c>
      <c r="F19" s="14" t="str">
        <f>IFERROR(VLOOKUP(B19,#REF!,4,0),"")</f>
        <v/>
      </c>
      <c r="G19" s="14">
        <v>0</v>
      </c>
      <c r="H19" s="14">
        <v>6</v>
      </c>
      <c r="I19" s="14">
        <v>0</v>
      </c>
      <c r="J19" s="14">
        <v>1</v>
      </c>
      <c r="K19" s="14">
        <v>0</v>
      </c>
      <c r="L19" s="14">
        <v>1</v>
      </c>
      <c r="M19" s="14">
        <v>0</v>
      </c>
      <c r="N19" s="14">
        <v>0</v>
      </c>
      <c r="O19" s="14">
        <v>0</v>
      </c>
      <c r="P19" s="14">
        <v>0</v>
      </c>
      <c r="Q19" s="14">
        <f t="shared" si="4"/>
        <v>8</v>
      </c>
      <c r="R19" s="3" t="str">
        <f>IFERROR(VLOOKUP(F19,#REF!,3,0),"")</f>
        <v/>
      </c>
      <c r="S19" s="3" t="b">
        <f t="shared" si="1"/>
        <v>0</v>
      </c>
      <c r="W19" t="s">
        <v>83</v>
      </c>
      <c r="X19">
        <v>29</v>
      </c>
      <c r="Y19">
        <v>35</v>
      </c>
      <c r="Z19" t="s">
        <v>34</v>
      </c>
      <c r="AA19" s="4">
        <f t="shared" si="2"/>
        <v>2</v>
      </c>
    </row>
    <row r="20" spans="1:27" ht="15.6" x14ac:dyDescent="0.3">
      <c r="A20" s="16">
        <v>40</v>
      </c>
      <c r="B20" s="23" t="s">
        <v>36</v>
      </c>
      <c r="C20" s="23" t="s">
        <v>38</v>
      </c>
      <c r="D20" s="15" t="s">
        <v>8</v>
      </c>
      <c r="E20" s="13">
        <f>IFERROR(VLOOKUP(D20,Lookup!$D$2:$E$25,2,0),"")</f>
        <v>3</v>
      </c>
      <c r="F20" s="14" t="str">
        <f>IFERROR(VLOOKUP(B20,#REF!,4,0),"")</f>
        <v/>
      </c>
      <c r="G20" s="14">
        <v>1</v>
      </c>
      <c r="H20" s="14">
        <v>2</v>
      </c>
      <c r="I20" s="14">
        <v>2</v>
      </c>
      <c r="J20" s="14">
        <v>4</v>
      </c>
      <c r="K20" s="14">
        <v>1</v>
      </c>
      <c r="L20" s="14">
        <v>2</v>
      </c>
      <c r="M20" s="14">
        <v>5</v>
      </c>
      <c r="N20" s="14">
        <v>0</v>
      </c>
      <c r="O20" s="14">
        <v>1</v>
      </c>
      <c r="P20" s="14">
        <v>2</v>
      </c>
      <c r="Q20" s="14">
        <f t="shared" si="4"/>
        <v>20</v>
      </c>
      <c r="R20" s="3" t="str">
        <f>IFERROR(VLOOKUP(F20,#REF!,3,0),"")</f>
        <v/>
      </c>
      <c r="S20" s="3" t="b">
        <f t="shared" si="1"/>
        <v>0</v>
      </c>
      <c r="W20" t="s">
        <v>10</v>
      </c>
      <c r="X20">
        <v>17</v>
      </c>
      <c r="Y20">
        <v>42</v>
      </c>
      <c r="Z20" t="s">
        <v>108</v>
      </c>
      <c r="AA20" s="4">
        <f t="shared" si="2"/>
        <v>1</v>
      </c>
    </row>
    <row r="21" spans="1:27" ht="15.6" x14ac:dyDescent="0.3">
      <c r="A21" s="16">
        <v>2</v>
      </c>
      <c r="B21" s="23" t="s">
        <v>19</v>
      </c>
      <c r="C21" s="23" t="s">
        <v>9</v>
      </c>
      <c r="D21" s="15" t="s">
        <v>8</v>
      </c>
      <c r="E21" s="13">
        <f>IFERROR(VLOOKUP(D21,Lookup!$D$2:$E$25,2,0),"")</f>
        <v>3</v>
      </c>
      <c r="F21" s="14" t="str">
        <f>IFERROR(VLOOKUP(B21,#REF!,4,0),"")</f>
        <v/>
      </c>
      <c r="G21" s="14">
        <v>2</v>
      </c>
      <c r="H21" s="14">
        <v>6</v>
      </c>
      <c r="I21" s="14">
        <v>3</v>
      </c>
      <c r="J21" s="14">
        <v>5</v>
      </c>
      <c r="K21" s="14">
        <v>0</v>
      </c>
      <c r="L21" s="14">
        <v>1</v>
      </c>
      <c r="M21" s="14">
        <v>16</v>
      </c>
      <c r="N21" s="14">
        <v>6</v>
      </c>
      <c r="O21" s="14">
        <v>0</v>
      </c>
      <c r="P21" s="14">
        <v>10</v>
      </c>
      <c r="Q21" s="14">
        <f t="shared" si="4"/>
        <v>49</v>
      </c>
      <c r="R21" s="3" t="str">
        <f>IFERROR(VLOOKUP(F21,#REF!,3,0),"")</f>
        <v/>
      </c>
      <c r="S21" s="3" t="b">
        <f t="shared" si="1"/>
        <v>0</v>
      </c>
      <c r="W21" t="s">
        <v>10</v>
      </c>
      <c r="X21">
        <v>31</v>
      </c>
      <c r="Y21">
        <v>31</v>
      </c>
      <c r="Z21" t="s">
        <v>32</v>
      </c>
      <c r="AA21" s="4">
        <f t="shared" si="2"/>
        <v>2</v>
      </c>
    </row>
    <row r="22" spans="1:27" ht="15.6" x14ac:dyDescent="0.3">
      <c r="A22" s="16">
        <v>62</v>
      </c>
      <c r="B22" s="23" t="s">
        <v>117</v>
      </c>
      <c r="C22" s="23" t="s">
        <v>89</v>
      </c>
      <c r="D22" s="15" t="s">
        <v>8</v>
      </c>
      <c r="E22" s="13">
        <f>IFERROR(VLOOKUP(D22,Lookup!$D$2:$E$25,2,0),"")</f>
        <v>3</v>
      </c>
      <c r="F22" s="14" t="str">
        <f>IFERROR(VLOOKUP(B22,#REF!,4,0),"")</f>
        <v/>
      </c>
      <c r="G22" s="14">
        <v>4</v>
      </c>
      <c r="H22" s="14">
        <v>14</v>
      </c>
      <c r="I22" s="14">
        <v>6</v>
      </c>
      <c r="J22" s="14">
        <v>12</v>
      </c>
      <c r="K22" s="14">
        <v>1</v>
      </c>
      <c r="L22" s="14">
        <v>9</v>
      </c>
      <c r="M22" s="14">
        <v>9</v>
      </c>
      <c r="N22" s="14">
        <v>12</v>
      </c>
      <c r="O22" s="14">
        <v>6</v>
      </c>
      <c r="P22" s="14">
        <v>5</v>
      </c>
      <c r="Q22" s="14">
        <f t="shared" si="4"/>
        <v>78</v>
      </c>
      <c r="R22" s="3" t="str">
        <f>IFERROR(VLOOKUP(F22,#REF!,3,0),"")</f>
        <v/>
      </c>
      <c r="S22" s="3" t="b">
        <f t="shared" si="1"/>
        <v>0</v>
      </c>
      <c r="W22" t="s">
        <v>10</v>
      </c>
      <c r="X22" t="s">
        <v>52</v>
      </c>
      <c r="Y22">
        <v>50</v>
      </c>
      <c r="Z22" t="s">
        <v>136</v>
      </c>
      <c r="AA22" s="4" t="str">
        <f t="shared" si="2"/>
        <v>DNF</v>
      </c>
    </row>
    <row r="23" spans="1:27" ht="15.6" x14ac:dyDescent="0.3">
      <c r="A23" s="16">
        <v>45</v>
      </c>
      <c r="B23" s="23" t="s">
        <v>29</v>
      </c>
      <c r="C23" s="23" t="s">
        <v>38</v>
      </c>
      <c r="D23" s="15" t="s">
        <v>78</v>
      </c>
      <c r="E23" s="13">
        <f>IFERROR(VLOOKUP(D23,Lookup!$D$2:$E$25,2,0),"")</f>
        <v>4</v>
      </c>
      <c r="F23" s="14" t="str">
        <f>IFERROR(VLOOKUP(B23,#REF!,4,0),"")</f>
        <v/>
      </c>
      <c r="G23" s="14">
        <v>0</v>
      </c>
      <c r="H23" s="14">
        <v>0</v>
      </c>
      <c r="I23" s="14">
        <v>0</v>
      </c>
      <c r="J23" s="14">
        <v>0</v>
      </c>
      <c r="K23" s="14">
        <v>1</v>
      </c>
      <c r="L23" s="14">
        <v>5</v>
      </c>
      <c r="M23" s="14">
        <v>0</v>
      </c>
      <c r="N23" s="14">
        <v>0</v>
      </c>
      <c r="O23" s="14">
        <v>0</v>
      </c>
      <c r="P23" s="14">
        <v>1</v>
      </c>
      <c r="Q23" s="14">
        <f t="shared" si="4"/>
        <v>7</v>
      </c>
      <c r="R23" s="3" t="str">
        <f>IFERROR(VLOOKUP(F23,#REF!,3,0),"")</f>
        <v/>
      </c>
      <c r="S23" s="3" t="b">
        <f t="shared" si="1"/>
        <v>0</v>
      </c>
      <c r="W23" t="s">
        <v>131</v>
      </c>
      <c r="X23">
        <v>4</v>
      </c>
      <c r="Y23">
        <v>30</v>
      </c>
      <c r="Z23" t="s">
        <v>125</v>
      </c>
      <c r="AA23" s="4">
        <f t="shared" si="2"/>
        <v>1</v>
      </c>
    </row>
    <row r="24" spans="1:27" ht="15.6" x14ac:dyDescent="0.3">
      <c r="A24" s="16">
        <v>57</v>
      </c>
      <c r="B24" s="23" t="s">
        <v>27</v>
      </c>
      <c r="C24" s="23" t="s">
        <v>54</v>
      </c>
      <c r="D24" s="15" t="s">
        <v>78</v>
      </c>
      <c r="E24" s="13">
        <f>IFERROR(VLOOKUP(D24,Lookup!$D$2:$E$25,2,0),"")</f>
        <v>4</v>
      </c>
      <c r="F24" s="14" t="str">
        <f>IFERROR(VLOOKUP(B24,#REF!,4,0),"")</f>
        <v/>
      </c>
      <c r="G24" s="14">
        <v>0</v>
      </c>
      <c r="H24" s="14">
        <v>1</v>
      </c>
      <c r="I24" s="14">
        <v>0</v>
      </c>
      <c r="J24" s="14">
        <v>0</v>
      </c>
      <c r="K24" s="14">
        <v>0</v>
      </c>
      <c r="L24" s="14">
        <v>0</v>
      </c>
      <c r="M24" s="14">
        <v>2</v>
      </c>
      <c r="N24" s="14">
        <v>0</v>
      </c>
      <c r="O24" s="14">
        <v>0</v>
      </c>
      <c r="P24" s="14">
        <v>5</v>
      </c>
      <c r="Q24" s="14">
        <f t="shared" si="4"/>
        <v>8</v>
      </c>
      <c r="R24" s="3" t="str">
        <f>IFERROR(VLOOKUP(F24,#REF!,3,0),"")</f>
        <v/>
      </c>
      <c r="S24" s="3" t="b">
        <f t="shared" si="1"/>
        <v>0</v>
      </c>
      <c r="W24" t="s">
        <v>131</v>
      </c>
      <c r="X24">
        <v>34</v>
      </c>
      <c r="Y24">
        <v>33</v>
      </c>
      <c r="Z24" t="s">
        <v>67</v>
      </c>
      <c r="AA24" s="4">
        <f t="shared" si="2"/>
        <v>2</v>
      </c>
    </row>
    <row r="25" spans="1:27" ht="15.6" x14ac:dyDescent="0.3">
      <c r="A25" s="16">
        <v>71</v>
      </c>
      <c r="B25" s="23" t="s">
        <v>154</v>
      </c>
      <c r="C25" s="23" t="s">
        <v>155</v>
      </c>
      <c r="D25" s="15" t="s">
        <v>61</v>
      </c>
      <c r="E25" s="13">
        <f>IFERROR(VLOOKUP(D25,Lookup!$D$2:$E$25,2,0),"")</f>
        <v>5</v>
      </c>
      <c r="F25" s="14" t="str">
        <f>IFERROR(VLOOKUP(B25,#REF!,4,0),"")</f>
        <v/>
      </c>
      <c r="G25" s="14">
        <v>0</v>
      </c>
      <c r="H25" s="14">
        <v>3</v>
      </c>
      <c r="I25" s="14">
        <v>0</v>
      </c>
      <c r="J25" s="14">
        <v>2</v>
      </c>
      <c r="K25" s="14">
        <v>0</v>
      </c>
      <c r="L25" s="14">
        <v>9</v>
      </c>
      <c r="M25" s="14">
        <v>1</v>
      </c>
      <c r="N25" s="14">
        <v>0</v>
      </c>
      <c r="O25" s="14">
        <v>5</v>
      </c>
      <c r="P25" s="14">
        <v>6</v>
      </c>
      <c r="Q25" s="14">
        <f t="shared" si="4"/>
        <v>26</v>
      </c>
      <c r="R25" s="3" t="str">
        <f>IFERROR(VLOOKUP(F25,#REF!,3,0),"")</f>
        <v/>
      </c>
      <c r="S25" s="3" t="b">
        <f t="shared" si="1"/>
        <v>0</v>
      </c>
      <c r="W25" t="s">
        <v>131</v>
      </c>
      <c r="X25">
        <v>47</v>
      </c>
      <c r="Y25">
        <v>16</v>
      </c>
      <c r="Z25" t="s">
        <v>112</v>
      </c>
      <c r="AA25" s="4">
        <f t="shared" si="2"/>
        <v>3</v>
      </c>
    </row>
    <row r="26" spans="1:27" ht="15.6" x14ac:dyDescent="0.3">
      <c r="A26" s="16">
        <v>44</v>
      </c>
      <c r="B26" s="23" t="s">
        <v>68</v>
      </c>
      <c r="C26" s="23" t="s">
        <v>156</v>
      </c>
      <c r="D26" s="15" t="s">
        <v>83</v>
      </c>
      <c r="E26" s="13">
        <f>IFERROR(VLOOKUP(D26,Lookup!$D$2:$E$25,2,0),"")</f>
        <v>6</v>
      </c>
      <c r="F26" s="14" t="str">
        <f>IFERROR(VLOOKUP(B26,#REF!,4,0),"")</f>
        <v/>
      </c>
      <c r="G26" s="14">
        <v>0</v>
      </c>
      <c r="H26" s="14">
        <v>1</v>
      </c>
      <c r="I26" s="14">
        <v>8</v>
      </c>
      <c r="J26" s="14">
        <v>2</v>
      </c>
      <c r="K26" s="14">
        <v>0</v>
      </c>
      <c r="L26" s="14">
        <v>4</v>
      </c>
      <c r="M26" s="14">
        <v>2</v>
      </c>
      <c r="N26" s="14">
        <v>0</v>
      </c>
      <c r="O26" s="14">
        <v>4</v>
      </c>
      <c r="P26" s="14">
        <v>1</v>
      </c>
      <c r="Q26" s="14">
        <f t="shared" si="4"/>
        <v>22</v>
      </c>
      <c r="R26" s="3" t="str">
        <f>IFERROR(VLOOKUP(F26,#REF!,3,0),"")</f>
        <v/>
      </c>
      <c r="S26" s="3" t="b">
        <f t="shared" si="1"/>
        <v>0</v>
      </c>
      <c r="W26" t="s">
        <v>131</v>
      </c>
      <c r="X26">
        <v>64</v>
      </c>
      <c r="Y26">
        <v>59</v>
      </c>
      <c r="Z26" t="s">
        <v>21</v>
      </c>
      <c r="AA26" s="4">
        <f t="shared" si="2"/>
        <v>4</v>
      </c>
    </row>
    <row r="27" spans="1:27" ht="15.6" x14ac:dyDescent="0.3">
      <c r="A27" s="16">
        <v>27</v>
      </c>
      <c r="B27" s="23" t="s">
        <v>114</v>
      </c>
      <c r="C27" s="23" t="s">
        <v>14</v>
      </c>
      <c r="D27" s="15" t="s">
        <v>83</v>
      </c>
      <c r="E27" s="13">
        <f>IFERROR(VLOOKUP(D27,Lookup!$D$2:$E$25,2,0),"")</f>
        <v>6</v>
      </c>
      <c r="F27" s="14" t="str">
        <f>IFERROR(VLOOKUP(B27,#REF!,4,0),"")</f>
        <v/>
      </c>
      <c r="G27" s="14">
        <v>1</v>
      </c>
      <c r="H27" s="14">
        <v>5</v>
      </c>
      <c r="I27" s="14">
        <v>12</v>
      </c>
      <c r="J27" s="14">
        <v>2</v>
      </c>
      <c r="K27" s="14">
        <v>0</v>
      </c>
      <c r="L27" s="14">
        <v>0</v>
      </c>
      <c r="M27" s="14">
        <v>0</v>
      </c>
      <c r="N27" s="14">
        <v>6</v>
      </c>
      <c r="O27" s="14">
        <v>2</v>
      </c>
      <c r="P27" s="14">
        <v>0</v>
      </c>
      <c r="Q27" s="14">
        <f t="shared" si="4"/>
        <v>28</v>
      </c>
      <c r="R27" s="3" t="str">
        <f>IFERROR(VLOOKUP(F27,#REF!,3,0),"")</f>
        <v/>
      </c>
      <c r="S27" s="3" t="b">
        <f t="shared" si="1"/>
        <v>0</v>
      </c>
      <c r="W27" t="s">
        <v>131</v>
      </c>
      <c r="X27">
        <v>99</v>
      </c>
      <c r="Y27">
        <v>48</v>
      </c>
      <c r="Z27" t="s">
        <v>23</v>
      </c>
      <c r="AA27" s="4">
        <f t="shared" si="2"/>
        <v>5</v>
      </c>
    </row>
    <row r="28" spans="1:27" ht="15.6" x14ac:dyDescent="0.3">
      <c r="A28" s="16">
        <v>43</v>
      </c>
      <c r="B28" s="23" t="s">
        <v>34</v>
      </c>
      <c r="C28" s="23" t="s">
        <v>157</v>
      </c>
      <c r="D28" s="15" t="s">
        <v>83</v>
      </c>
      <c r="E28" s="13">
        <f>IFERROR(VLOOKUP(D28,Lookup!$D$2:$E$25,2,0),"")</f>
        <v>6</v>
      </c>
      <c r="F28" s="14" t="str">
        <f>IFERROR(VLOOKUP(B28,#REF!,4,0),"")</f>
        <v/>
      </c>
      <c r="G28" s="14">
        <v>0</v>
      </c>
      <c r="H28" s="14">
        <v>5</v>
      </c>
      <c r="I28" s="14">
        <v>7</v>
      </c>
      <c r="J28" s="14">
        <v>3</v>
      </c>
      <c r="K28" s="14">
        <v>0</v>
      </c>
      <c r="L28" s="14">
        <v>11</v>
      </c>
      <c r="M28" s="14">
        <v>0</v>
      </c>
      <c r="N28" s="14">
        <v>3</v>
      </c>
      <c r="O28" s="14">
        <v>0</v>
      </c>
      <c r="P28" s="14">
        <v>0</v>
      </c>
      <c r="Q28" s="14">
        <f t="shared" si="4"/>
        <v>29</v>
      </c>
      <c r="R28" s="3" t="str">
        <f>IFERROR(VLOOKUP(F28,#REF!,3,0),"")</f>
        <v/>
      </c>
      <c r="S28" s="3" t="b">
        <f t="shared" si="1"/>
        <v>0</v>
      </c>
      <c r="W28" t="s">
        <v>132</v>
      </c>
      <c r="X28">
        <v>55</v>
      </c>
      <c r="Y28">
        <v>5</v>
      </c>
      <c r="Z28" t="s">
        <v>106</v>
      </c>
      <c r="AA28" s="4">
        <f t="shared" si="2"/>
        <v>1</v>
      </c>
    </row>
    <row r="29" spans="1:27" ht="15.6" x14ac:dyDescent="0.3">
      <c r="A29" s="16">
        <v>70</v>
      </c>
      <c r="B29" s="23" t="s">
        <v>158</v>
      </c>
      <c r="C29" s="23" t="s">
        <v>159</v>
      </c>
      <c r="D29" s="15" t="s">
        <v>83</v>
      </c>
      <c r="E29" s="13">
        <f>IFERROR(VLOOKUP(D29,Lookup!$D$2:$E$25,2,0),"")</f>
        <v>6</v>
      </c>
      <c r="F29" s="14" t="str">
        <f>IFERROR(VLOOKUP(B29,#REF!,4,0),"")</f>
        <v/>
      </c>
      <c r="G29" s="14">
        <v>7</v>
      </c>
      <c r="H29" s="14">
        <v>11</v>
      </c>
      <c r="I29" s="14">
        <v>5</v>
      </c>
      <c r="J29" s="14">
        <v>1</v>
      </c>
      <c r="K29" s="14">
        <v>3</v>
      </c>
      <c r="L29" s="14">
        <v>1</v>
      </c>
      <c r="M29" s="14">
        <v>0</v>
      </c>
      <c r="N29" s="14">
        <v>5</v>
      </c>
      <c r="O29" s="14">
        <v>10</v>
      </c>
      <c r="P29" s="14">
        <v>3</v>
      </c>
      <c r="Q29" s="14">
        <f t="shared" si="4"/>
        <v>46</v>
      </c>
      <c r="R29" s="3" t="str">
        <f>IFERROR(VLOOKUP(F29,#REF!,3,0),"")</f>
        <v/>
      </c>
      <c r="S29" s="3" t="b">
        <f t="shared" si="1"/>
        <v>0</v>
      </c>
      <c r="W29" t="s">
        <v>132</v>
      </c>
      <c r="X29">
        <v>79</v>
      </c>
      <c r="Y29">
        <v>12</v>
      </c>
      <c r="Z29" t="s">
        <v>109</v>
      </c>
      <c r="AA29" s="4">
        <f t="shared" si="2"/>
        <v>2</v>
      </c>
    </row>
    <row r="30" spans="1:27" ht="15.6" x14ac:dyDescent="0.3">
      <c r="A30" s="16">
        <v>41</v>
      </c>
      <c r="B30" s="23" t="s">
        <v>108</v>
      </c>
      <c r="C30" s="23" t="s">
        <v>90</v>
      </c>
      <c r="D30" s="15" t="s">
        <v>10</v>
      </c>
      <c r="E30" s="13">
        <f>IFERROR(VLOOKUP(D30,Lookup!$D$2:$E$25,2,0),"")</f>
        <v>7</v>
      </c>
      <c r="F30" s="14" t="str">
        <f>IFERROR(VLOOKUP(B30,#REF!,4,0),"")</f>
        <v/>
      </c>
      <c r="G30" s="14">
        <v>0</v>
      </c>
      <c r="H30" s="14">
        <v>2</v>
      </c>
      <c r="I30" s="14">
        <v>1</v>
      </c>
      <c r="J30" s="14">
        <v>5</v>
      </c>
      <c r="K30" s="14">
        <v>0</v>
      </c>
      <c r="L30" s="14">
        <v>3</v>
      </c>
      <c r="M30" s="14">
        <v>3</v>
      </c>
      <c r="N30" s="14">
        <v>0</v>
      </c>
      <c r="O30" s="14">
        <v>1</v>
      </c>
      <c r="P30" s="14">
        <v>2</v>
      </c>
      <c r="Q30" s="14">
        <f t="shared" si="4"/>
        <v>17</v>
      </c>
      <c r="R30" s="3" t="str">
        <f>IFERROR(VLOOKUP(F30,#REF!,3,0),"")</f>
        <v/>
      </c>
      <c r="S30" s="3" t="b">
        <f t="shared" si="1"/>
        <v>0</v>
      </c>
      <c r="W30" t="s">
        <v>134</v>
      </c>
      <c r="X30">
        <v>28</v>
      </c>
      <c r="Y30">
        <v>81</v>
      </c>
      <c r="Z30" t="s">
        <v>123</v>
      </c>
      <c r="AA30" s="4">
        <f t="shared" si="2"/>
        <v>1</v>
      </c>
    </row>
    <row r="31" spans="1:27" ht="15.6" x14ac:dyDescent="0.3">
      <c r="A31" s="16">
        <v>20</v>
      </c>
      <c r="B31" s="23" t="s">
        <v>33</v>
      </c>
      <c r="C31" s="23" t="s">
        <v>41</v>
      </c>
      <c r="D31" s="15" t="s">
        <v>10</v>
      </c>
      <c r="E31" s="13">
        <f>IFERROR(VLOOKUP(D31,Lookup!$D$2:$E$25,2,0),"")</f>
        <v>7</v>
      </c>
      <c r="F31" s="14" t="str">
        <f>IFERROR(VLOOKUP(B31,#REF!,4,0),"")</f>
        <v/>
      </c>
      <c r="G31" s="14">
        <v>7</v>
      </c>
      <c r="H31" s="14">
        <v>0</v>
      </c>
      <c r="I31" s="14">
        <v>1</v>
      </c>
      <c r="J31" s="14">
        <v>1</v>
      </c>
      <c r="K31" s="14">
        <v>0</v>
      </c>
      <c r="L31" s="14">
        <v>6</v>
      </c>
      <c r="M31" s="14">
        <v>0</v>
      </c>
      <c r="N31" s="14">
        <v>5</v>
      </c>
      <c r="O31" s="14">
        <v>5</v>
      </c>
      <c r="P31" s="14">
        <v>0</v>
      </c>
      <c r="Q31" s="14">
        <f t="shared" si="4"/>
        <v>25</v>
      </c>
      <c r="R31" s="3" t="str">
        <f>IFERROR(VLOOKUP(F31,#REF!,3,0),"")</f>
        <v/>
      </c>
      <c r="S31" s="3" t="b">
        <f t="shared" si="1"/>
        <v>0</v>
      </c>
      <c r="W31" t="s">
        <v>134</v>
      </c>
      <c r="X31">
        <v>33</v>
      </c>
      <c r="Y31">
        <v>53</v>
      </c>
      <c r="Z31" t="s">
        <v>137</v>
      </c>
      <c r="AA31" s="4">
        <f t="shared" si="2"/>
        <v>2</v>
      </c>
    </row>
    <row r="32" spans="1:27" ht="15.6" x14ac:dyDescent="0.3">
      <c r="A32" s="16">
        <v>15</v>
      </c>
      <c r="B32" s="23" t="s">
        <v>32</v>
      </c>
      <c r="C32" s="23" t="s">
        <v>40</v>
      </c>
      <c r="D32" s="15" t="s">
        <v>10</v>
      </c>
      <c r="E32" s="13">
        <f>IFERROR(VLOOKUP(D32,Lookup!$D$2:$E$25,2,0),"")</f>
        <v>7</v>
      </c>
      <c r="F32" s="14" t="str">
        <f>IFERROR(VLOOKUP(B32,#REF!,4,0),"")</f>
        <v/>
      </c>
      <c r="G32" s="14">
        <v>3</v>
      </c>
      <c r="H32" s="14">
        <v>3</v>
      </c>
      <c r="I32" s="14">
        <v>3</v>
      </c>
      <c r="J32" s="14">
        <v>9</v>
      </c>
      <c r="K32" s="14">
        <v>0</v>
      </c>
      <c r="L32" s="14">
        <v>2</v>
      </c>
      <c r="M32" s="14">
        <v>5</v>
      </c>
      <c r="N32" s="14">
        <v>6</v>
      </c>
      <c r="O32" s="14">
        <v>0</v>
      </c>
      <c r="P32" s="14">
        <v>0</v>
      </c>
      <c r="Q32" s="14">
        <f t="shared" si="4"/>
        <v>31</v>
      </c>
      <c r="R32" s="3" t="str">
        <f>IFERROR(VLOOKUP(F32,#REF!,3,0),"")</f>
        <v/>
      </c>
      <c r="S32" s="3" t="b">
        <f t="shared" si="1"/>
        <v>0</v>
      </c>
      <c r="W32" t="s">
        <v>134</v>
      </c>
      <c r="X32">
        <v>88</v>
      </c>
      <c r="Y32">
        <v>63</v>
      </c>
      <c r="Z32" t="s">
        <v>122</v>
      </c>
      <c r="AA32" s="4">
        <f t="shared" si="2"/>
        <v>3</v>
      </c>
    </row>
    <row r="33" spans="1:27" ht="15.6" x14ac:dyDescent="0.3">
      <c r="A33" s="16">
        <v>8</v>
      </c>
      <c r="B33" s="23" t="s">
        <v>136</v>
      </c>
      <c r="C33" s="23" t="s">
        <v>155</v>
      </c>
      <c r="D33" s="15" t="s">
        <v>10</v>
      </c>
      <c r="E33" s="13">
        <f>IFERROR(VLOOKUP(D33,Lookup!$D$2:$E$25,2,0),"")</f>
        <v>7</v>
      </c>
      <c r="F33" s="14" t="str">
        <f>IFERROR(VLOOKUP(B33,#REF!,4,0),"")</f>
        <v/>
      </c>
      <c r="G33" s="14"/>
      <c r="H33" s="14"/>
      <c r="I33" s="14"/>
      <c r="J33" s="14"/>
      <c r="K33" s="2" t="s">
        <v>128</v>
      </c>
      <c r="L33" s="2" t="s">
        <v>129</v>
      </c>
      <c r="M33" s="2" t="s">
        <v>130</v>
      </c>
      <c r="N33" s="2"/>
      <c r="O33" s="2"/>
      <c r="P33" s="2"/>
      <c r="Q33" s="2"/>
      <c r="R33" s="3" t="str">
        <f>IFERROR(VLOOKUP(F33,#REF!,3,0),"")</f>
        <v/>
      </c>
      <c r="S33" s="3" t="b">
        <f t="shared" si="1"/>
        <v>0</v>
      </c>
      <c r="W33" t="s">
        <v>84</v>
      </c>
      <c r="X33">
        <v>38</v>
      </c>
      <c r="Y33">
        <v>32</v>
      </c>
      <c r="Z33" t="s">
        <v>107</v>
      </c>
      <c r="AA33" s="4">
        <f t="shared" si="2"/>
        <v>1</v>
      </c>
    </row>
    <row r="34" spans="1:27" ht="15.6" x14ac:dyDescent="0.3">
      <c r="A34" s="16">
        <v>72</v>
      </c>
      <c r="B34" s="23" t="s">
        <v>160</v>
      </c>
      <c r="C34" s="23" t="s">
        <v>161</v>
      </c>
      <c r="D34" s="15" t="s">
        <v>140</v>
      </c>
      <c r="E34" s="13">
        <f>IFERROR(VLOOKUP(D34,Lookup!$D$2:$E$25,2,0),"")</f>
        <v>9</v>
      </c>
      <c r="F34" s="14" t="str">
        <f>IFERROR(VLOOKUP(B34,#REF!,4,0),"")</f>
        <v/>
      </c>
      <c r="G34" s="14">
        <v>0</v>
      </c>
      <c r="H34" s="14">
        <v>1</v>
      </c>
      <c r="I34" s="14">
        <v>4</v>
      </c>
      <c r="J34" s="14">
        <v>2</v>
      </c>
      <c r="K34" s="14">
        <v>3</v>
      </c>
      <c r="L34" s="14">
        <v>5</v>
      </c>
      <c r="M34" s="14">
        <v>3</v>
      </c>
      <c r="N34" s="14">
        <v>1</v>
      </c>
      <c r="O34" s="14">
        <v>2</v>
      </c>
      <c r="P34" s="14">
        <v>6</v>
      </c>
      <c r="Q34" s="14">
        <f t="shared" ref="Q34:Q41" si="5">SUM(G34:P34)</f>
        <v>27</v>
      </c>
      <c r="R34" s="3" t="str">
        <f>IFERROR(VLOOKUP(F34,#REF!,3,0),"")</f>
        <v/>
      </c>
      <c r="S34" s="3" t="b">
        <f t="shared" ref="S34:S65" si="6">IF(F34&gt;0,D34=R34,"")</f>
        <v>0</v>
      </c>
      <c r="W34" t="s">
        <v>84</v>
      </c>
      <c r="X34">
        <v>40</v>
      </c>
      <c r="Y34">
        <v>41</v>
      </c>
      <c r="Z34" t="s">
        <v>87</v>
      </c>
      <c r="AA34" s="4">
        <f t="shared" si="2"/>
        <v>2</v>
      </c>
    </row>
    <row r="35" spans="1:27" ht="15.6" x14ac:dyDescent="0.3">
      <c r="A35" s="16">
        <v>69</v>
      </c>
      <c r="B35" s="23" t="s">
        <v>127</v>
      </c>
      <c r="C35" s="23" t="s">
        <v>162</v>
      </c>
      <c r="D35" s="15" t="s">
        <v>140</v>
      </c>
      <c r="E35" s="13">
        <f>IFERROR(VLOOKUP(D35,Lookup!$D$2:$E$25,2,0),"")</f>
        <v>9</v>
      </c>
      <c r="F35" s="14" t="str">
        <f>IFERROR(VLOOKUP(B35,#REF!,4,0),"")</f>
        <v/>
      </c>
      <c r="G35" s="14">
        <v>1</v>
      </c>
      <c r="H35" s="14">
        <v>1</v>
      </c>
      <c r="I35" s="14">
        <v>10</v>
      </c>
      <c r="J35" s="14">
        <v>6</v>
      </c>
      <c r="K35" s="14">
        <v>3</v>
      </c>
      <c r="L35" s="14">
        <v>7</v>
      </c>
      <c r="M35" s="14">
        <v>8</v>
      </c>
      <c r="N35" s="14">
        <v>5</v>
      </c>
      <c r="O35" s="14">
        <v>1</v>
      </c>
      <c r="P35" s="14">
        <v>5</v>
      </c>
      <c r="Q35" s="14">
        <f t="shared" si="5"/>
        <v>47</v>
      </c>
      <c r="R35" s="3" t="str">
        <f>IFERROR(VLOOKUP(F35,#REF!,3,0),"")</f>
        <v/>
      </c>
      <c r="S35" s="3" t="b">
        <f t="shared" si="6"/>
        <v>0</v>
      </c>
      <c r="W35" t="s">
        <v>84</v>
      </c>
      <c r="X35">
        <v>41</v>
      </c>
      <c r="Y35">
        <v>56</v>
      </c>
      <c r="Z35" t="s">
        <v>126</v>
      </c>
      <c r="AA35" s="4">
        <f t="shared" si="2"/>
        <v>3</v>
      </c>
    </row>
    <row r="36" spans="1:27" ht="15.6" x14ac:dyDescent="0.3">
      <c r="A36" s="16">
        <v>68</v>
      </c>
      <c r="B36" s="23" t="s">
        <v>125</v>
      </c>
      <c r="C36" s="23" t="s">
        <v>163</v>
      </c>
      <c r="D36" s="15" t="s">
        <v>131</v>
      </c>
      <c r="E36" s="13">
        <f>IFERROR(VLOOKUP(D36,Lookup!$D$2:$E$25,2,0),"")</f>
        <v>10</v>
      </c>
      <c r="F36" s="14" t="str">
        <f>IFERROR(VLOOKUP(B36,#REF!,4,0),"")</f>
        <v/>
      </c>
      <c r="G36" s="14">
        <v>0</v>
      </c>
      <c r="H36" s="14">
        <v>0</v>
      </c>
      <c r="I36" s="14">
        <v>3</v>
      </c>
      <c r="J36" s="14">
        <v>0</v>
      </c>
      <c r="K36" s="14">
        <v>0</v>
      </c>
      <c r="L36" s="14">
        <v>1</v>
      </c>
      <c r="M36" s="14">
        <v>0</v>
      </c>
      <c r="N36" s="14">
        <v>0</v>
      </c>
      <c r="O36" s="14">
        <v>0</v>
      </c>
      <c r="P36" s="14">
        <v>0</v>
      </c>
      <c r="Q36" s="14">
        <f t="shared" si="5"/>
        <v>4</v>
      </c>
      <c r="R36" s="3" t="str">
        <f>IFERROR(VLOOKUP(F36,#REF!,3,0),"")</f>
        <v/>
      </c>
      <c r="S36" s="3" t="b">
        <f t="shared" si="6"/>
        <v>0</v>
      </c>
      <c r="W36" t="s">
        <v>84</v>
      </c>
      <c r="X36">
        <v>83</v>
      </c>
      <c r="Y36">
        <v>44</v>
      </c>
      <c r="Z36" t="s">
        <v>71</v>
      </c>
      <c r="AA36" s="4">
        <f t="shared" si="2"/>
        <v>4</v>
      </c>
    </row>
    <row r="37" spans="1:27" ht="15.6" x14ac:dyDescent="0.3">
      <c r="A37" s="16">
        <v>29</v>
      </c>
      <c r="B37" s="23" t="s">
        <v>67</v>
      </c>
      <c r="C37" s="23" t="s">
        <v>48</v>
      </c>
      <c r="D37" s="15" t="s">
        <v>131</v>
      </c>
      <c r="E37" s="13">
        <f>IFERROR(VLOOKUP(D37,Lookup!$D$2:$E$25,2,0),"")</f>
        <v>10</v>
      </c>
      <c r="F37" s="14" t="str">
        <f>IFERROR(VLOOKUP(B37,#REF!,4,0),"")</f>
        <v/>
      </c>
      <c r="G37" s="14">
        <v>5</v>
      </c>
      <c r="H37" s="14">
        <v>5</v>
      </c>
      <c r="I37" s="14">
        <v>11</v>
      </c>
      <c r="J37" s="14">
        <v>3</v>
      </c>
      <c r="K37" s="14">
        <v>2</v>
      </c>
      <c r="L37" s="14">
        <v>0</v>
      </c>
      <c r="M37" s="14">
        <v>0</v>
      </c>
      <c r="N37" s="14">
        <v>2</v>
      </c>
      <c r="O37" s="14">
        <v>6</v>
      </c>
      <c r="P37" s="14">
        <v>0</v>
      </c>
      <c r="Q37" s="14">
        <f t="shared" si="5"/>
        <v>34</v>
      </c>
      <c r="R37" s="3" t="str">
        <f>IFERROR(VLOOKUP(F37,#REF!,3,0),"")</f>
        <v/>
      </c>
      <c r="S37" s="3" t="b">
        <f t="shared" si="6"/>
        <v>0</v>
      </c>
      <c r="W37" t="s">
        <v>111</v>
      </c>
      <c r="X37">
        <v>38</v>
      </c>
      <c r="Y37">
        <v>8</v>
      </c>
      <c r="Z37" t="s">
        <v>24</v>
      </c>
      <c r="AA37" s="4">
        <f t="shared" si="2"/>
        <v>1</v>
      </c>
    </row>
    <row r="38" spans="1:27" ht="15.6" x14ac:dyDescent="0.3">
      <c r="A38" s="16">
        <v>55</v>
      </c>
      <c r="B38" s="23" t="s">
        <v>20</v>
      </c>
      <c r="C38" s="23" t="s">
        <v>13</v>
      </c>
      <c r="D38" s="15" t="s">
        <v>131</v>
      </c>
      <c r="E38" s="13">
        <f>IFERROR(VLOOKUP(D38,Lookup!$D$2:$E$25,2,0),"")</f>
        <v>10</v>
      </c>
      <c r="F38" s="14" t="str">
        <f>IFERROR(VLOOKUP(B38,#REF!,4,0),"")</f>
        <v/>
      </c>
      <c r="G38" s="14">
        <v>5</v>
      </c>
      <c r="H38" s="14">
        <v>4</v>
      </c>
      <c r="I38" s="14">
        <v>4</v>
      </c>
      <c r="J38" s="14">
        <v>2</v>
      </c>
      <c r="K38" s="14">
        <v>2</v>
      </c>
      <c r="L38" s="14">
        <v>4</v>
      </c>
      <c r="M38" s="14">
        <v>4</v>
      </c>
      <c r="N38" s="14">
        <v>6</v>
      </c>
      <c r="O38" s="14">
        <v>5</v>
      </c>
      <c r="P38" s="14">
        <v>2</v>
      </c>
      <c r="Q38" s="14">
        <f t="shared" si="5"/>
        <v>38</v>
      </c>
      <c r="R38" s="3" t="str">
        <f>IFERROR(VLOOKUP(F38,#REF!,3,0),"")</f>
        <v/>
      </c>
      <c r="S38" s="3" t="b">
        <f t="shared" si="6"/>
        <v>0</v>
      </c>
      <c r="W38" t="s">
        <v>111</v>
      </c>
      <c r="X38">
        <v>70</v>
      </c>
      <c r="Y38">
        <v>43</v>
      </c>
      <c r="Z38" t="s">
        <v>110</v>
      </c>
      <c r="AA38" s="4">
        <f t="shared" si="2"/>
        <v>2</v>
      </c>
    </row>
    <row r="39" spans="1:27" ht="15.6" x14ac:dyDescent="0.3">
      <c r="A39" s="16">
        <v>22</v>
      </c>
      <c r="B39" s="23" t="s">
        <v>112</v>
      </c>
      <c r="C39" s="23" t="s">
        <v>164</v>
      </c>
      <c r="D39" s="15" t="s">
        <v>131</v>
      </c>
      <c r="E39" s="13">
        <f>IFERROR(VLOOKUP(D39,Lookup!$D$2:$E$25,2,0),"")</f>
        <v>10</v>
      </c>
      <c r="F39" s="14" t="str">
        <f>IFERROR(VLOOKUP(B39,#REF!,4,0),"")</f>
        <v/>
      </c>
      <c r="G39" s="14">
        <v>5</v>
      </c>
      <c r="H39" s="14">
        <v>2</v>
      </c>
      <c r="I39" s="14">
        <v>6</v>
      </c>
      <c r="J39" s="14">
        <v>7</v>
      </c>
      <c r="K39" s="14">
        <v>0</v>
      </c>
      <c r="L39" s="14">
        <v>13</v>
      </c>
      <c r="M39" s="14">
        <v>0</v>
      </c>
      <c r="N39" s="14">
        <v>5</v>
      </c>
      <c r="O39" s="14">
        <v>7</v>
      </c>
      <c r="P39" s="14">
        <v>2</v>
      </c>
      <c r="Q39" s="14">
        <f t="shared" si="5"/>
        <v>47</v>
      </c>
      <c r="R39" s="3" t="str">
        <f>IFERROR(VLOOKUP(F39,#REF!,3,0),"")</f>
        <v/>
      </c>
      <c r="S39" s="3" t="b">
        <f t="shared" si="6"/>
        <v>0</v>
      </c>
      <c r="W39" t="s">
        <v>12</v>
      </c>
      <c r="X39">
        <v>1</v>
      </c>
      <c r="Y39">
        <v>22</v>
      </c>
      <c r="Z39" t="s">
        <v>35</v>
      </c>
      <c r="AA39" s="4">
        <f t="shared" si="2"/>
        <v>1</v>
      </c>
    </row>
    <row r="40" spans="1:27" ht="15.6" x14ac:dyDescent="0.3">
      <c r="A40" s="16">
        <v>50</v>
      </c>
      <c r="B40" s="23" t="s">
        <v>21</v>
      </c>
      <c r="C40" s="23" t="s">
        <v>91</v>
      </c>
      <c r="D40" s="15" t="s">
        <v>131</v>
      </c>
      <c r="E40" s="13">
        <f>IFERROR(VLOOKUP(D40,Lookup!$D$2:$E$25,2,0),"")</f>
        <v>10</v>
      </c>
      <c r="F40" s="14" t="str">
        <f>IFERROR(VLOOKUP(B40,#REF!,4,0),"")</f>
        <v/>
      </c>
      <c r="G40" s="14">
        <v>8</v>
      </c>
      <c r="H40" s="14">
        <v>4</v>
      </c>
      <c r="I40" s="14">
        <v>16</v>
      </c>
      <c r="J40" s="14">
        <v>5</v>
      </c>
      <c r="K40" s="14">
        <v>0</v>
      </c>
      <c r="L40" s="14">
        <v>9</v>
      </c>
      <c r="M40" s="14">
        <v>0</v>
      </c>
      <c r="N40" s="14">
        <v>12</v>
      </c>
      <c r="O40" s="14">
        <v>8</v>
      </c>
      <c r="P40" s="14">
        <v>2</v>
      </c>
      <c r="Q40" s="14">
        <f t="shared" si="5"/>
        <v>64</v>
      </c>
      <c r="R40" s="3" t="str">
        <f>IFERROR(VLOOKUP(F40,#REF!,3,0),"")</f>
        <v/>
      </c>
      <c r="S40" s="3" t="b">
        <f t="shared" si="6"/>
        <v>0</v>
      </c>
      <c r="W40" t="s">
        <v>12</v>
      </c>
      <c r="X40">
        <v>17</v>
      </c>
      <c r="Y40">
        <v>40</v>
      </c>
      <c r="Z40" t="s">
        <v>115</v>
      </c>
      <c r="AA40" s="4">
        <f t="shared" si="2"/>
        <v>2</v>
      </c>
    </row>
    <row r="41" spans="1:27" ht="15.6" x14ac:dyDescent="0.3">
      <c r="A41" s="16">
        <v>30</v>
      </c>
      <c r="B41" s="23" t="s">
        <v>23</v>
      </c>
      <c r="C41" s="23" t="s">
        <v>39</v>
      </c>
      <c r="D41" s="15" t="s">
        <v>131</v>
      </c>
      <c r="E41" s="13">
        <f>IFERROR(VLOOKUP(D41,Lookup!$D$2:$E$25,2,0),"")</f>
        <v>10</v>
      </c>
      <c r="F41" s="14" t="str">
        <f>IFERROR(VLOOKUP(B41,#REF!,4,0),"")</f>
        <v/>
      </c>
      <c r="G41" s="14">
        <v>6</v>
      </c>
      <c r="H41" s="14">
        <v>13</v>
      </c>
      <c r="I41" s="14">
        <v>18</v>
      </c>
      <c r="J41" s="14">
        <v>14</v>
      </c>
      <c r="K41" s="14">
        <v>2</v>
      </c>
      <c r="L41" s="14">
        <v>14</v>
      </c>
      <c r="M41" s="14">
        <v>0</v>
      </c>
      <c r="N41" s="14">
        <v>8</v>
      </c>
      <c r="O41" s="14">
        <v>15</v>
      </c>
      <c r="P41" s="14">
        <v>9</v>
      </c>
      <c r="Q41" s="14">
        <f t="shared" si="5"/>
        <v>99</v>
      </c>
      <c r="R41" s="3" t="str">
        <f>IFERROR(VLOOKUP(F41,#REF!,3,0),"")</f>
        <v/>
      </c>
      <c r="S41" s="3" t="b">
        <f t="shared" si="6"/>
        <v>0</v>
      </c>
      <c r="W41" t="s">
        <v>12</v>
      </c>
      <c r="X41">
        <v>24</v>
      </c>
      <c r="Y41">
        <v>52</v>
      </c>
      <c r="Z41" t="s">
        <v>139</v>
      </c>
      <c r="AA41" s="4">
        <f t="shared" ref="AA41:AA45" si="7">IF(W41="Grand Total","",IF(X41="(blank)","DNF",IF(NOT(W41=W40),1,1+AA40)))</f>
        <v>3</v>
      </c>
    </row>
    <row r="42" spans="1:27" ht="15.6" x14ac:dyDescent="0.3">
      <c r="A42" s="16">
        <v>49</v>
      </c>
      <c r="B42" s="23" t="s">
        <v>25</v>
      </c>
      <c r="C42" s="23" t="s">
        <v>48</v>
      </c>
      <c r="D42" s="15" t="s">
        <v>131</v>
      </c>
      <c r="E42" s="13">
        <f>IFERROR(VLOOKUP(D42,Lookup!$D$2:$E$25,2,0),"")</f>
        <v>10</v>
      </c>
      <c r="F42" s="14" t="str">
        <f>IFERROR(VLOOKUP(B42,#REF!,4,0),"")</f>
        <v/>
      </c>
      <c r="G42" s="14"/>
      <c r="H42" s="14"/>
      <c r="I42" s="14"/>
      <c r="J42" s="14"/>
      <c r="K42" s="2" t="s">
        <v>128</v>
      </c>
      <c r="L42" s="2" t="s">
        <v>129</v>
      </c>
      <c r="M42" s="2" t="s">
        <v>130</v>
      </c>
      <c r="N42" s="2"/>
      <c r="O42" s="2"/>
      <c r="P42" s="2"/>
      <c r="Q42" s="2"/>
      <c r="R42" s="3" t="str">
        <f>IFERROR(VLOOKUP(F42,#REF!,3,0),"")</f>
        <v/>
      </c>
      <c r="S42" s="3" t="b">
        <f t="shared" si="6"/>
        <v>0</v>
      </c>
      <c r="W42" t="s">
        <v>12</v>
      </c>
      <c r="X42">
        <v>28</v>
      </c>
      <c r="Y42">
        <v>4</v>
      </c>
      <c r="Z42" t="s">
        <v>92</v>
      </c>
      <c r="AA42" s="4">
        <f t="shared" si="7"/>
        <v>4</v>
      </c>
    </row>
    <row r="43" spans="1:27" ht="15.6" x14ac:dyDescent="0.3">
      <c r="A43" s="16">
        <v>65</v>
      </c>
      <c r="B43" s="23" t="s">
        <v>165</v>
      </c>
      <c r="C43" s="23" t="s">
        <v>93</v>
      </c>
      <c r="D43" s="15" t="s">
        <v>131</v>
      </c>
      <c r="E43" s="13">
        <f>IFERROR(VLOOKUP(D43,Lookup!$D$2:$E$25,2,0),"")</f>
        <v>10</v>
      </c>
      <c r="F43" s="14" t="str">
        <f>IFERROR(VLOOKUP(B43,#REF!,4,0),"")</f>
        <v/>
      </c>
      <c r="G43" s="14"/>
      <c r="H43" s="14"/>
      <c r="I43" s="9"/>
      <c r="J43" s="14"/>
      <c r="K43" s="2" t="s">
        <v>128</v>
      </c>
      <c r="L43" s="2" t="s">
        <v>129</v>
      </c>
      <c r="M43" s="2" t="s">
        <v>130</v>
      </c>
      <c r="N43" s="2"/>
      <c r="O43" s="2"/>
      <c r="P43" s="2"/>
      <c r="Q43" s="2"/>
      <c r="R43" s="3" t="str">
        <f>IFERROR(VLOOKUP(F43,#REF!,3,0),"")</f>
        <v/>
      </c>
      <c r="S43" s="3" t="b">
        <f t="shared" si="6"/>
        <v>0</v>
      </c>
      <c r="W43" t="s">
        <v>12</v>
      </c>
      <c r="X43">
        <v>39</v>
      </c>
      <c r="Y43">
        <v>51</v>
      </c>
      <c r="Z43" t="s">
        <v>113</v>
      </c>
      <c r="AA43" s="4">
        <f t="shared" si="7"/>
        <v>5</v>
      </c>
    </row>
    <row r="44" spans="1:27" ht="15.6" x14ac:dyDescent="0.3">
      <c r="A44" s="16">
        <v>3</v>
      </c>
      <c r="B44" s="23" t="s">
        <v>22</v>
      </c>
      <c r="C44" s="23" t="s">
        <v>13</v>
      </c>
      <c r="D44" s="23" t="s">
        <v>132</v>
      </c>
      <c r="E44" s="13">
        <f>IFERROR(VLOOKUP(D44,Lookup!$D$2:$E$25,2,0),"")</f>
        <v>11</v>
      </c>
      <c r="F44" s="14" t="str">
        <f>IFERROR(VLOOKUP(B44,#REF!,4,0),"")</f>
        <v/>
      </c>
      <c r="G44" s="14">
        <v>1</v>
      </c>
      <c r="H44" s="14">
        <v>4</v>
      </c>
      <c r="I44" s="14">
        <v>7</v>
      </c>
      <c r="J44" s="14">
        <v>4</v>
      </c>
      <c r="K44" s="14">
        <v>0</v>
      </c>
      <c r="L44" s="14">
        <v>7</v>
      </c>
      <c r="M44" s="14">
        <v>7</v>
      </c>
      <c r="N44" s="14">
        <v>1</v>
      </c>
      <c r="O44" s="14">
        <v>0</v>
      </c>
      <c r="P44" s="14">
        <v>0</v>
      </c>
      <c r="Q44" s="14">
        <f t="shared" ref="Q44:Q73" si="8">SUM(G44:P44)</f>
        <v>31</v>
      </c>
      <c r="R44" s="3" t="str">
        <f>IFERROR(VLOOKUP(F44,#REF!,3,0),"")</f>
        <v/>
      </c>
      <c r="S44" s="3" t="b">
        <f t="shared" si="6"/>
        <v>0</v>
      </c>
      <c r="W44" t="s">
        <v>12</v>
      </c>
      <c r="X44">
        <v>64</v>
      </c>
      <c r="Y44">
        <v>24</v>
      </c>
      <c r="Z44" t="s">
        <v>124</v>
      </c>
      <c r="AA44" s="4">
        <f t="shared" si="7"/>
        <v>6</v>
      </c>
    </row>
    <row r="45" spans="1:27" ht="15.6" x14ac:dyDescent="0.3">
      <c r="A45" s="16">
        <v>73</v>
      </c>
      <c r="B45" s="23" t="s">
        <v>166</v>
      </c>
      <c r="C45" s="23">
        <v>0</v>
      </c>
      <c r="D45" s="23" t="s">
        <v>132</v>
      </c>
      <c r="E45" s="13">
        <f>IFERROR(VLOOKUP(D45,Lookup!$D$2:$E$25,2,0),"")</f>
        <v>11</v>
      </c>
      <c r="F45" s="14" t="str">
        <f>IFERROR(VLOOKUP(B45,#REF!,4,0),"")</f>
        <v/>
      </c>
      <c r="G45" s="14">
        <v>11</v>
      </c>
      <c r="H45" s="14">
        <v>9</v>
      </c>
      <c r="I45" s="14">
        <v>12</v>
      </c>
      <c r="J45" s="14">
        <v>7</v>
      </c>
      <c r="K45" s="14">
        <v>0</v>
      </c>
      <c r="L45" s="14">
        <v>6</v>
      </c>
      <c r="M45" s="14">
        <v>1</v>
      </c>
      <c r="N45" s="14">
        <v>1</v>
      </c>
      <c r="O45" s="14">
        <v>1</v>
      </c>
      <c r="P45" s="14">
        <v>6</v>
      </c>
      <c r="Q45" s="14">
        <f t="shared" si="8"/>
        <v>54</v>
      </c>
      <c r="R45" s="3" t="str">
        <f>IFERROR(VLOOKUP(F45,#REF!,3,0),"")</f>
        <v/>
      </c>
      <c r="S45" s="3" t="b">
        <f t="shared" si="6"/>
        <v>0</v>
      </c>
      <c r="W45" t="s">
        <v>120</v>
      </c>
      <c r="X45">
        <v>64</v>
      </c>
      <c r="Y45">
        <v>13</v>
      </c>
      <c r="Z45" t="s">
        <v>97</v>
      </c>
      <c r="AA45" s="4">
        <f t="shared" si="7"/>
        <v>1</v>
      </c>
    </row>
    <row r="46" spans="1:27" ht="15.6" x14ac:dyDescent="0.3">
      <c r="A46" s="16">
        <v>24</v>
      </c>
      <c r="B46" s="23" t="s">
        <v>106</v>
      </c>
      <c r="C46" s="23" t="s">
        <v>13</v>
      </c>
      <c r="D46" s="15" t="s">
        <v>132</v>
      </c>
      <c r="E46" s="13">
        <f>IFERROR(VLOOKUP(D46,Lookup!$D$2:$E$25,2,0),"")</f>
        <v>11</v>
      </c>
      <c r="F46" s="14" t="str">
        <f>IFERROR(VLOOKUP(B46,#REF!,4,0),"")</f>
        <v/>
      </c>
      <c r="G46" s="14">
        <v>5</v>
      </c>
      <c r="H46" s="14">
        <v>5</v>
      </c>
      <c r="I46" s="14">
        <v>13</v>
      </c>
      <c r="J46" s="14">
        <v>7</v>
      </c>
      <c r="K46" s="14">
        <v>0</v>
      </c>
      <c r="L46" s="14">
        <v>5</v>
      </c>
      <c r="M46" s="14">
        <v>1</v>
      </c>
      <c r="N46" s="14">
        <v>11</v>
      </c>
      <c r="O46" s="14">
        <v>4</v>
      </c>
      <c r="P46" s="14">
        <v>4</v>
      </c>
      <c r="Q46" s="14">
        <f t="shared" si="8"/>
        <v>55</v>
      </c>
      <c r="R46" s="3" t="str">
        <f>IFERROR(VLOOKUP(F46,#REF!,3,0),"")</f>
        <v/>
      </c>
      <c r="S46" s="3" t="b">
        <f t="shared" si="6"/>
        <v>0</v>
      </c>
      <c r="W46" t="s">
        <v>120</v>
      </c>
      <c r="X46">
        <v>106</v>
      </c>
      <c r="Y46">
        <v>60</v>
      </c>
      <c r="Z46" t="s">
        <v>138</v>
      </c>
      <c r="AA46" s="4">
        <f>IF(W46="Grand Total","",IF(X46="(blank)","DNF",IF(NOT(W46=W45),1,1+AA45)))</f>
        <v>2</v>
      </c>
    </row>
    <row r="47" spans="1:27" ht="15.6" x14ac:dyDescent="0.3">
      <c r="A47" s="16">
        <v>28</v>
      </c>
      <c r="B47" s="23" t="s">
        <v>109</v>
      </c>
      <c r="C47" s="23" t="s">
        <v>13</v>
      </c>
      <c r="D47" s="15" t="s">
        <v>132</v>
      </c>
      <c r="E47" s="13">
        <f>IFERROR(VLOOKUP(D47,Lookup!$D$2:$E$25,2,0),"")</f>
        <v>11</v>
      </c>
      <c r="F47" s="14" t="str">
        <f>IFERROR(VLOOKUP(B47,#REF!,4,0),"")</f>
        <v/>
      </c>
      <c r="G47" s="14">
        <v>13</v>
      </c>
      <c r="H47" s="14">
        <v>11</v>
      </c>
      <c r="I47" s="14">
        <v>10</v>
      </c>
      <c r="J47" s="14">
        <v>8</v>
      </c>
      <c r="K47" s="14">
        <v>1</v>
      </c>
      <c r="L47" s="14">
        <v>10</v>
      </c>
      <c r="M47" s="14">
        <v>12</v>
      </c>
      <c r="N47" s="14">
        <v>6</v>
      </c>
      <c r="O47" s="14">
        <v>8</v>
      </c>
      <c r="P47" s="14">
        <v>0</v>
      </c>
      <c r="Q47" s="14">
        <f t="shared" si="8"/>
        <v>79</v>
      </c>
      <c r="R47" s="3" t="str">
        <f>IFERROR(VLOOKUP(F47,#REF!,3,0),"")</f>
        <v/>
      </c>
      <c r="S47" s="3" t="b">
        <f t="shared" si="6"/>
        <v>0</v>
      </c>
      <c r="W47" t="s">
        <v>140</v>
      </c>
      <c r="X47">
        <v>47</v>
      </c>
      <c r="Y47">
        <v>79</v>
      </c>
      <c r="Z47" t="s">
        <v>127</v>
      </c>
      <c r="AA47" s="4">
        <f>IF(W47="Grand Total","",IF(X47="(blank)","DNF",IF(NOT(W47=W46),1,1+AA46)))</f>
        <v>1</v>
      </c>
    </row>
    <row r="48" spans="1:27" ht="15.6" x14ac:dyDescent="0.3">
      <c r="A48" s="16">
        <v>66</v>
      </c>
      <c r="B48" s="23" t="s">
        <v>123</v>
      </c>
      <c r="C48" s="23" t="s">
        <v>167</v>
      </c>
      <c r="D48" s="15" t="s">
        <v>134</v>
      </c>
      <c r="E48" s="13">
        <f>IFERROR(VLOOKUP(D48,Lookup!$D$2:$E$25,2,0),"")</f>
        <v>13</v>
      </c>
      <c r="F48" s="14" t="str">
        <f>IFERROR(VLOOKUP(B48,#REF!,4,0),"")</f>
        <v/>
      </c>
      <c r="G48" s="14">
        <v>1</v>
      </c>
      <c r="H48" s="14">
        <v>0</v>
      </c>
      <c r="I48" s="14">
        <v>2</v>
      </c>
      <c r="J48" s="14">
        <v>5</v>
      </c>
      <c r="K48" s="14">
        <v>5</v>
      </c>
      <c r="L48" s="14">
        <v>1</v>
      </c>
      <c r="M48" s="14">
        <v>0</v>
      </c>
      <c r="N48" s="14">
        <v>3</v>
      </c>
      <c r="O48" s="14">
        <v>2</v>
      </c>
      <c r="P48" s="14">
        <v>9</v>
      </c>
      <c r="Q48" s="14">
        <f t="shared" si="8"/>
        <v>28</v>
      </c>
      <c r="R48" s="3" t="str">
        <f>IFERROR(VLOOKUP(F48,#REF!,3,0),"")</f>
        <v/>
      </c>
      <c r="S48" s="3" t="b">
        <f t="shared" si="6"/>
        <v>0</v>
      </c>
      <c r="W48" t="s">
        <v>51</v>
      </c>
      <c r="X48"/>
      <c r="Y48"/>
      <c r="Z48"/>
      <c r="AA48" s="4" t="str">
        <f>IF(W48="Grand Total","",IF(X48="(blank)","DNF",IF(NOT(W48=W47),1,1+AA47)))</f>
        <v/>
      </c>
    </row>
    <row r="49" spans="1:27" ht="15.6" x14ac:dyDescent="0.3">
      <c r="A49" s="16">
        <v>23</v>
      </c>
      <c r="B49" s="23" t="s">
        <v>137</v>
      </c>
      <c r="C49" s="23" t="s">
        <v>44</v>
      </c>
      <c r="D49" s="15" t="s">
        <v>134</v>
      </c>
      <c r="E49" s="13">
        <f>IFERROR(VLOOKUP(D49,Lookup!$D$2:$E$25,2,0),"")</f>
        <v>13</v>
      </c>
      <c r="F49" s="14" t="str">
        <f>IFERROR(VLOOKUP(B49,#REF!,4,0),"")</f>
        <v/>
      </c>
      <c r="G49" s="14">
        <v>0</v>
      </c>
      <c r="H49" s="14">
        <v>0</v>
      </c>
      <c r="I49" s="14">
        <v>1</v>
      </c>
      <c r="J49" s="14">
        <v>3</v>
      </c>
      <c r="K49" s="14">
        <v>3</v>
      </c>
      <c r="L49" s="14">
        <v>5</v>
      </c>
      <c r="M49" s="14">
        <v>6</v>
      </c>
      <c r="N49" s="14">
        <v>3</v>
      </c>
      <c r="O49" s="14">
        <v>1</v>
      </c>
      <c r="P49" s="14">
        <v>11</v>
      </c>
      <c r="Q49" s="14">
        <f t="shared" si="8"/>
        <v>33</v>
      </c>
      <c r="R49" s="3" t="str">
        <f>IFERROR(VLOOKUP(F49,#REF!,3,0),"")</f>
        <v/>
      </c>
      <c r="S49" s="3" t="b">
        <f t="shared" si="6"/>
        <v>0</v>
      </c>
      <c r="W49"/>
      <c r="X49"/>
      <c r="Y49"/>
      <c r="Z49"/>
      <c r="AA49" s="4">
        <f>IF(W49="Grand Total","",IF(X49="(blank)","DNF",IF(NOT(W49=W48),1,1+AA48)))</f>
        <v>1</v>
      </c>
    </row>
    <row r="50" spans="1:27" ht="15.6" x14ac:dyDescent="0.3">
      <c r="A50" s="16">
        <v>67</v>
      </c>
      <c r="B50" s="23" t="s">
        <v>122</v>
      </c>
      <c r="C50" s="23" t="s">
        <v>55</v>
      </c>
      <c r="D50" s="15" t="s">
        <v>134</v>
      </c>
      <c r="E50" s="13">
        <f>IFERROR(VLOOKUP(D50,Lookup!$D$2:$E$25,2,0),"")</f>
        <v>13</v>
      </c>
      <c r="F50" s="14" t="str">
        <f>IFERROR(VLOOKUP(B50,#REF!,4,0),"")</f>
        <v/>
      </c>
      <c r="G50" s="14">
        <v>3</v>
      </c>
      <c r="H50" s="14">
        <v>7</v>
      </c>
      <c r="I50" s="14">
        <v>8</v>
      </c>
      <c r="J50" s="14">
        <v>7</v>
      </c>
      <c r="K50" s="14">
        <v>16</v>
      </c>
      <c r="L50" s="14">
        <v>14</v>
      </c>
      <c r="M50" s="14">
        <v>13</v>
      </c>
      <c r="N50" s="14">
        <v>5</v>
      </c>
      <c r="O50" s="14">
        <v>1</v>
      </c>
      <c r="P50" s="14">
        <v>14</v>
      </c>
      <c r="Q50" s="14">
        <f t="shared" si="8"/>
        <v>88</v>
      </c>
      <c r="R50" s="3" t="str">
        <f>IFERROR(VLOOKUP(F50,#REF!,3,0),"")</f>
        <v/>
      </c>
      <c r="S50" s="3" t="b">
        <f t="shared" si="6"/>
        <v>0</v>
      </c>
      <c r="W50"/>
      <c r="X50"/>
      <c r="Y50"/>
      <c r="Z50"/>
      <c r="AA50" s="4">
        <f t="shared" ref="AA50:AA61" si="9">IF(W50="Grand Total","",IF(X50="(blank)","DNF",IF(NOT(W50=W49),1,1+AA49)))</f>
        <v>2</v>
      </c>
    </row>
    <row r="51" spans="1:27" ht="15.6" x14ac:dyDescent="0.3">
      <c r="A51" s="16">
        <v>26</v>
      </c>
      <c r="B51" s="23" t="s">
        <v>168</v>
      </c>
      <c r="C51" s="23" t="s">
        <v>42</v>
      </c>
      <c r="D51" s="15" t="s">
        <v>111</v>
      </c>
      <c r="E51" s="13">
        <f>IFERROR(VLOOKUP(D51,Lookup!$D$2:$E$25,2,0),"")</f>
        <v>14</v>
      </c>
      <c r="F51" s="14" t="str">
        <f>IFERROR(VLOOKUP(B51,#REF!,4,0),"")</f>
        <v/>
      </c>
      <c r="G51" s="14">
        <v>6</v>
      </c>
      <c r="H51" s="14">
        <v>1</v>
      </c>
      <c r="I51" s="14">
        <v>0</v>
      </c>
      <c r="J51" s="14">
        <v>2</v>
      </c>
      <c r="K51" s="14">
        <v>2</v>
      </c>
      <c r="L51" s="14">
        <v>4</v>
      </c>
      <c r="M51" s="14">
        <v>0</v>
      </c>
      <c r="N51" s="14">
        <v>1</v>
      </c>
      <c r="O51" s="14">
        <v>1</v>
      </c>
      <c r="P51" s="14">
        <v>0</v>
      </c>
      <c r="Q51" s="14">
        <f t="shared" si="8"/>
        <v>17</v>
      </c>
      <c r="R51" s="3" t="str">
        <f>IFERROR(VLOOKUP(F51,#REF!,3,0),"")</f>
        <v/>
      </c>
      <c r="S51" s="3" t="b">
        <f t="shared" si="6"/>
        <v>0</v>
      </c>
      <c r="W51"/>
      <c r="X51"/>
      <c r="Y51"/>
      <c r="Z51"/>
      <c r="AA51" s="4">
        <f t="shared" si="9"/>
        <v>3</v>
      </c>
    </row>
    <row r="52" spans="1:27" ht="15.6" x14ac:dyDescent="0.3">
      <c r="A52" s="16">
        <v>42</v>
      </c>
      <c r="B52" s="23" t="s">
        <v>31</v>
      </c>
      <c r="C52" s="23" t="s">
        <v>169</v>
      </c>
      <c r="D52" s="15" t="s">
        <v>111</v>
      </c>
      <c r="E52" s="13">
        <f>IFERROR(VLOOKUP(D52,Lookup!$D$2:$E$25,2,0),"")</f>
        <v>14</v>
      </c>
      <c r="F52" s="14" t="str">
        <f>IFERROR(VLOOKUP(B52,#REF!,4,0),"")</f>
        <v/>
      </c>
      <c r="G52" s="14">
        <v>1</v>
      </c>
      <c r="H52" s="14">
        <v>4</v>
      </c>
      <c r="I52" s="14">
        <v>4</v>
      </c>
      <c r="J52" s="14">
        <v>6</v>
      </c>
      <c r="K52" s="14">
        <v>3</v>
      </c>
      <c r="L52" s="14">
        <v>2</v>
      </c>
      <c r="M52" s="14">
        <v>0</v>
      </c>
      <c r="N52" s="14">
        <v>5</v>
      </c>
      <c r="O52" s="14">
        <v>3</v>
      </c>
      <c r="P52" s="14">
        <v>0</v>
      </c>
      <c r="Q52" s="14">
        <f t="shared" si="8"/>
        <v>28</v>
      </c>
      <c r="R52" s="3" t="str">
        <f>IFERROR(VLOOKUP(F52,#REF!,3,0),"")</f>
        <v/>
      </c>
      <c r="S52" s="3" t="b">
        <f t="shared" si="6"/>
        <v>0</v>
      </c>
      <c r="W52"/>
      <c r="X52"/>
      <c r="Y52"/>
      <c r="Z52"/>
      <c r="AA52" s="4">
        <f t="shared" si="9"/>
        <v>4</v>
      </c>
    </row>
    <row r="53" spans="1:27" ht="15.6" x14ac:dyDescent="0.3">
      <c r="A53" s="16">
        <v>33</v>
      </c>
      <c r="B53" s="23" t="s">
        <v>24</v>
      </c>
      <c r="C53" s="23" t="s">
        <v>170</v>
      </c>
      <c r="D53" s="15" t="s">
        <v>111</v>
      </c>
      <c r="E53" s="13">
        <f>IFERROR(VLOOKUP(D53,Lookup!$D$2:$E$25,2,0),"")</f>
        <v>14</v>
      </c>
      <c r="F53" s="14" t="str">
        <f>IFERROR(VLOOKUP(B53,#REF!,4,0),"")</f>
        <v/>
      </c>
      <c r="G53" s="14">
        <v>3</v>
      </c>
      <c r="H53" s="14">
        <v>6</v>
      </c>
      <c r="I53" s="14">
        <v>5</v>
      </c>
      <c r="J53" s="14">
        <v>8</v>
      </c>
      <c r="K53" s="14">
        <v>5</v>
      </c>
      <c r="L53" s="14">
        <v>1</v>
      </c>
      <c r="M53" s="14">
        <v>0</v>
      </c>
      <c r="N53" s="14">
        <v>2</v>
      </c>
      <c r="O53" s="14">
        <v>5</v>
      </c>
      <c r="P53" s="14">
        <v>3</v>
      </c>
      <c r="Q53" s="14">
        <f t="shared" si="8"/>
        <v>38</v>
      </c>
      <c r="R53" s="3" t="str">
        <f>IFERROR(VLOOKUP(F53,#REF!,3,0),"")</f>
        <v/>
      </c>
      <c r="S53" s="3" t="b">
        <f t="shared" si="6"/>
        <v>0</v>
      </c>
      <c r="W53"/>
      <c r="X53"/>
      <c r="Y53"/>
      <c r="Z53"/>
      <c r="AA53" s="4">
        <f t="shared" si="9"/>
        <v>5</v>
      </c>
    </row>
    <row r="54" spans="1:27" ht="15.6" x14ac:dyDescent="0.3">
      <c r="A54" s="16">
        <v>59</v>
      </c>
      <c r="B54" s="23" t="s">
        <v>110</v>
      </c>
      <c r="C54" s="23" t="s">
        <v>171</v>
      </c>
      <c r="D54" s="15" t="s">
        <v>111</v>
      </c>
      <c r="E54" s="13">
        <f>IFERROR(VLOOKUP(D54,Lookup!$D$2:$E$25,2,0),"")</f>
        <v>14</v>
      </c>
      <c r="F54" s="14" t="str">
        <f>IFERROR(VLOOKUP(B54,#REF!,4,0),"")</f>
        <v/>
      </c>
      <c r="G54" s="14">
        <v>6</v>
      </c>
      <c r="H54" s="14">
        <v>3</v>
      </c>
      <c r="I54" s="14">
        <v>13</v>
      </c>
      <c r="J54" s="14">
        <v>12</v>
      </c>
      <c r="K54" s="14">
        <v>0</v>
      </c>
      <c r="L54" s="14">
        <v>9</v>
      </c>
      <c r="M54" s="14">
        <v>1</v>
      </c>
      <c r="N54" s="14">
        <v>12</v>
      </c>
      <c r="O54" s="14">
        <v>11</v>
      </c>
      <c r="P54" s="14">
        <v>3</v>
      </c>
      <c r="Q54" s="14">
        <f t="shared" si="8"/>
        <v>70</v>
      </c>
      <c r="R54" s="3" t="str">
        <f>IFERROR(VLOOKUP(F54,#REF!,3,0),"")</f>
        <v/>
      </c>
      <c r="S54" s="3" t="b">
        <f t="shared" si="6"/>
        <v>0</v>
      </c>
      <c r="W54"/>
      <c r="X54"/>
      <c r="Y54"/>
      <c r="Z54"/>
      <c r="AA54" s="4">
        <f t="shared" si="9"/>
        <v>6</v>
      </c>
    </row>
    <row r="55" spans="1:27" ht="15.6" x14ac:dyDescent="0.3">
      <c r="A55" s="16">
        <v>25</v>
      </c>
      <c r="B55" s="23" t="s">
        <v>97</v>
      </c>
      <c r="C55" s="23" t="s">
        <v>44</v>
      </c>
      <c r="D55" s="15" t="s">
        <v>120</v>
      </c>
      <c r="E55" s="13">
        <f>IFERROR(VLOOKUP(D55,Lookup!$D$2:$E$25,2,0),"")</f>
        <v>15</v>
      </c>
      <c r="F55" s="14" t="str">
        <f>IFERROR(VLOOKUP(B55,#REF!,4,0),"")</f>
        <v/>
      </c>
      <c r="G55" s="14">
        <v>5</v>
      </c>
      <c r="H55" s="14">
        <v>8</v>
      </c>
      <c r="I55" s="14">
        <v>5</v>
      </c>
      <c r="J55" s="14">
        <v>13</v>
      </c>
      <c r="K55" s="14">
        <v>0</v>
      </c>
      <c r="L55" s="14">
        <v>7</v>
      </c>
      <c r="M55" s="14">
        <v>10</v>
      </c>
      <c r="N55" s="14">
        <v>6</v>
      </c>
      <c r="O55" s="14">
        <v>5</v>
      </c>
      <c r="P55" s="14">
        <v>5</v>
      </c>
      <c r="Q55" s="14">
        <f t="shared" si="8"/>
        <v>64</v>
      </c>
      <c r="R55" s="3" t="str">
        <f>IFERROR(VLOOKUP(F55,#REF!,3,0),"")</f>
        <v/>
      </c>
      <c r="S55" s="3" t="b">
        <f t="shared" si="6"/>
        <v>0</v>
      </c>
      <c r="W55"/>
      <c r="X55"/>
      <c r="Y55"/>
      <c r="Z55"/>
      <c r="AA55" s="4">
        <f t="shared" si="9"/>
        <v>7</v>
      </c>
    </row>
    <row r="56" spans="1:27" ht="15.6" x14ac:dyDescent="0.3">
      <c r="A56" s="16">
        <v>51</v>
      </c>
      <c r="B56" s="23" t="s">
        <v>138</v>
      </c>
      <c r="C56" s="23" t="s">
        <v>172</v>
      </c>
      <c r="D56" s="15" t="s">
        <v>120</v>
      </c>
      <c r="E56" s="13">
        <f>IFERROR(VLOOKUP(D56,Lookup!$D$2:$E$25,2,0),"")</f>
        <v>15</v>
      </c>
      <c r="F56" s="14" t="str">
        <f>IFERROR(VLOOKUP(B56,#REF!,4,0),"")</f>
        <v/>
      </c>
      <c r="G56" s="14">
        <v>5</v>
      </c>
      <c r="H56" s="14">
        <v>7</v>
      </c>
      <c r="I56" s="14">
        <v>17</v>
      </c>
      <c r="J56" s="14">
        <v>20</v>
      </c>
      <c r="K56" s="14">
        <v>10</v>
      </c>
      <c r="L56" s="14">
        <v>5</v>
      </c>
      <c r="M56" s="14">
        <v>11</v>
      </c>
      <c r="N56" s="14">
        <v>15</v>
      </c>
      <c r="O56" s="14">
        <v>9</v>
      </c>
      <c r="P56" s="14">
        <v>7</v>
      </c>
      <c r="Q56" s="14">
        <f t="shared" si="8"/>
        <v>106</v>
      </c>
      <c r="R56" s="3" t="str">
        <f>IFERROR(VLOOKUP(F56,#REF!,3,0),"")</f>
        <v/>
      </c>
      <c r="S56" s="3" t="b">
        <f t="shared" si="6"/>
        <v>0</v>
      </c>
      <c r="W56"/>
      <c r="X56"/>
      <c r="Y56"/>
      <c r="Z56"/>
      <c r="AA56" s="4">
        <f t="shared" si="9"/>
        <v>8</v>
      </c>
    </row>
    <row r="57" spans="1:27" ht="15.6" x14ac:dyDescent="0.3">
      <c r="A57" s="16">
        <v>14</v>
      </c>
      <c r="B57" s="23" t="s">
        <v>173</v>
      </c>
      <c r="C57" s="23" t="s">
        <v>174</v>
      </c>
      <c r="D57" s="15" t="s">
        <v>84</v>
      </c>
      <c r="E57" s="13">
        <f>IFERROR(VLOOKUP(D57,Lookup!$D$2:$E$25,2,0),"")</f>
        <v>18</v>
      </c>
      <c r="F57" s="14" t="str">
        <f>IFERROR(VLOOKUP(B57,#REF!,4,0),"")</f>
        <v/>
      </c>
      <c r="G57" s="14">
        <v>0</v>
      </c>
      <c r="H57" s="14">
        <v>0</v>
      </c>
      <c r="I57" s="14">
        <v>7</v>
      </c>
      <c r="J57" s="14">
        <v>2</v>
      </c>
      <c r="K57" s="14">
        <v>0</v>
      </c>
      <c r="L57" s="14">
        <v>0</v>
      </c>
      <c r="M57" s="14">
        <v>2</v>
      </c>
      <c r="N57" s="14">
        <v>0</v>
      </c>
      <c r="O57" s="14">
        <v>10</v>
      </c>
      <c r="P57" s="14">
        <v>0</v>
      </c>
      <c r="Q57" s="14">
        <f t="shared" si="8"/>
        <v>21</v>
      </c>
      <c r="R57" s="3" t="str">
        <f>IFERROR(VLOOKUP(F57,#REF!,3,0),"")</f>
        <v/>
      </c>
      <c r="S57" s="3" t="b">
        <f t="shared" si="6"/>
        <v>0</v>
      </c>
      <c r="W57"/>
      <c r="X57"/>
      <c r="Y57"/>
      <c r="Z57"/>
      <c r="AA57" s="4">
        <f t="shared" si="9"/>
        <v>9</v>
      </c>
    </row>
    <row r="58" spans="1:27" ht="15.6" x14ac:dyDescent="0.3">
      <c r="A58" s="16">
        <v>5</v>
      </c>
      <c r="B58" s="23" t="s">
        <v>107</v>
      </c>
      <c r="C58" s="23" t="s">
        <v>175</v>
      </c>
      <c r="D58" s="15" t="s">
        <v>84</v>
      </c>
      <c r="E58" s="13">
        <f>IFERROR(VLOOKUP(D58,Lookup!$D$2:$E$25,2,0),"")</f>
        <v>18</v>
      </c>
      <c r="F58" s="14" t="str">
        <f>IFERROR(VLOOKUP(B58,#REF!,4,0),"")</f>
        <v/>
      </c>
      <c r="G58" s="14">
        <v>0</v>
      </c>
      <c r="H58" s="14">
        <v>6</v>
      </c>
      <c r="I58" s="14">
        <v>6</v>
      </c>
      <c r="J58" s="14">
        <v>1</v>
      </c>
      <c r="K58" s="14">
        <v>0</v>
      </c>
      <c r="L58" s="14">
        <v>9</v>
      </c>
      <c r="M58" s="14">
        <v>2</v>
      </c>
      <c r="N58" s="14">
        <v>0</v>
      </c>
      <c r="O58" s="14">
        <v>12</v>
      </c>
      <c r="P58" s="14">
        <v>2</v>
      </c>
      <c r="Q58" s="14">
        <f t="shared" si="8"/>
        <v>38</v>
      </c>
      <c r="R58" s="3" t="str">
        <f>IFERROR(VLOOKUP(F58,#REF!,3,0),"")</f>
        <v/>
      </c>
      <c r="S58" s="3" t="b">
        <f t="shared" si="6"/>
        <v>0</v>
      </c>
      <c r="W58"/>
      <c r="X58"/>
      <c r="Y58"/>
      <c r="Z58"/>
      <c r="AA58" s="4">
        <f t="shared" si="9"/>
        <v>10</v>
      </c>
    </row>
    <row r="59" spans="1:27" ht="15.6" x14ac:dyDescent="0.3">
      <c r="A59" s="16">
        <v>38</v>
      </c>
      <c r="B59" s="23" t="s">
        <v>87</v>
      </c>
      <c r="C59" s="23" t="s">
        <v>43</v>
      </c>
      <c r="D59" s="15" t="s">
        <v>84</v>
      </c>
      <c r="E59" s="13">
        <f>IFERROR(VLOOKUP(D59,Lookup!$D$2:$E$25,2,0),"")</f>
        <v>18</v>
      </c>
      <c r="F59" s="14" t="str">
        <f>IFERROR(VLOOKUP(B59,#REF!,4,0),"")</f>
        <v/>
      </c>
      <c r="G59" s="14">
        <v>1</v>
      </c>
      <c r="H59" s="14">
        <v>6</v>
      </c>
      <c r="I59" s="14">
        <v>10</v>
      </c>
      <c r="J59" s="14">
        <v>3</v>
      </c>
      <c r="K59" s="14">
        <v>3</v>
      </c>
      <c r="L59" s="14">
        <v>1</v>
      </c>
      <c r="M59" s="14">
        <v>0</v>
      </c>
      <c r="N59" s="14">
        <v>2</v>
      </c>
      <c r="O59" s="14">
        <v>9</v>
      </c>
      <c r="P59" s="14">
        <v>5</v>
      </c>
      <c r="Q59" s="14">
        <f t="shared" si="8"/>
        <v>40</v>
      </c>
      <c r="R59" s="3" t="str">
        <f>IFERROR(VLOOKUP(F59,#REF!,3,0),"")</f>
        <v/>
      </c>
      <c r="S59" s="3" t="b">
        <f t="shared" si="6"/>
        <v>0</v>
      </c>
      <c r="W59"/>
      <c r="X59"/>
      <c r="Y59"/>
      <c r="Z59"/>
      <c r="AA59" s="4">
        <f t="shared" si="9"/>
        <v>11</v>
      </c>
    </row>
    <row r="60" spans="1:27" ht="15.6" x14ac:dyDescent="0.3">
      <c r="A60" s="16">
        <v>32</v>
      </c>
      <c r="B60" s="23" t="s">
        <v>126</v>
      </c>
      <c r="C60" s="23" t="s">
        <v>176</v>
      </c>
      <c r="D60" s="24" t="s">
        <v>84</v>
      </c>
      <c r="E60" s="13">
        <f>IFERROR(VLOOKUP(D60,Lookup!$D$2:$E$25,2,0),"")</f>
        <v>18</v>
      </c>
      <c r="F60" s="14" t="str">
        <f>IFERROR(VLOOKUP(B60,#REF!,4,0),"")</f>
        <v/>
      </c>
      <c r="G60" s="14">
        <v>1</v>
      </c>
      <c r="H60" s="14">
        <v>7</v>
      </c>
      <c r="I60" s="14">
        <v>4</v>
      </c>
      <c r="J60" s="14">
        <v>4</v>
      </c>
      <c r="K60" s="14">
        <v>1</v>
      </c>
      <c r="L60" s="14">
        <v>5</v>
      </c>
      <c r="M60" s="14">
        <v>3</v>
      </c>
      <c r="N60" s="14">
        <v>5</v>
      </c>
      <c r="O60" s="14">
        <v>6</v>
      </c>
      <c r="P60" s="14">
        <v>5</v>
      </c>
      <c r="Q60" s="14">
        <f t="shared" si="8"/>
        <v>41</v>
      </c>
      <c r="R60" s="3" t="str">
        <f>IFERROR(VLOOKUP(F60,#REF!,3,0),"")</f>
        <v/>
      </c>
      <c r="S60" s="3" t="b">
        <f t="shared" si="6"/>
        <v>0</v>
      </c>
      <c r="W60"/>
      <c r="X60"/>
      <c r="Y60"/>
      <c r="Z60"/>
      <c r="AA60" s="4">
        <f t="shared" si="9"/>
        <v>12</v>
      </c>
    </row>
    <row r="61" spans="1:27" ht="15.6" x14ac:dyDescent="0.3">
      <c r="A61" s="16">
        <v>53</v>
      </c>
      <c r="B61" s="23" t="s">
        <v>177</v>
      </c>
      <c r="C61" s="23" t="s">
        <v>178</v>
      </c>
      <c r="D61" s="15" t="s">
        <v>84</v>
      </c>
      <c r="E61" s="13">
        <f>IFERROR(VLOOKUP(D61,Lookup!$D$2:$E$25,2,0),"")</f>
        <v>18</v>
      </c>
      <c r="F61" s="14" t="str">
        <f>IFERROR(VLOOKUP(B61,#REF!,4,0),"")</f>
        <v/>
      </c>
      <c r="G61" s="14">
        <v>3</v>
      </c>
      <c r="H61" s="14">
        <v>7</v>
      </c>
      <c r="I61" s="14">
        <v>8</v>
      </c>
      <c r="J61" s="14">
        <v>9</v>
      </c>
      <c r="K61" s="14">
        <v>3</v>
      </c>
      <c r="L61" s="14">
        <v>4</v>
      </c>
      <c r="M61" s="14">
        <v>0</v>
      </c>
      <c r="N61" s="14">
        <v>10</v>
      </c>
      <c r="O61" s="14">
        <v>7</v>
      </c>
      <c r="P61" s="14">
        <v>1</v>
      </c>
      <c r="Q61" s="14">
        <f t="shared" si="8"/>
        <v>52</v>
      </c>
      <c r="R61" s="3" t="str">
        <f>IFERROR(VLOOKUP(F61,#REF!,3,0),"")</f>
        <v/>
      </c>
      <c r="S61" s="3" t="b">
        <f t="shared" si="6"/>
        <v>0</v>
      </c>
      <c r="W61"/>
      <c r="X61"/>
      <c r="Y61"/>
      <c r="Z61"/>
      <c r="AA61" s="4">
        <f t="shared" si="9"/>
        <v>13</v>
      </c>
    </row>
    <row r="62" spans="1:27" ht="15.6" x14ac:dyDescent="0.3">
      <c r="A62" s="16">
        <v>52</v>
      </c>
      <c r="B62" s="23" t="s">
        <v>179</v>
      </c>
      <c r="C62" s="23" t="s">
        <v>180</v>
      </c>
      <c r="D62" s="15" t="s">
        <v>84</v>
      </c>
      <c r="E62" s="13">
        <f>IFERROR(VLOOKUP(D62,Lookup!$D$2:$E$25,2,0),"")</f>
        <v>18</v>
      </c>
      <c r="F62" s="14" t="str">
        <f>IFERROR(VLOOKUP(B62,#REF!,4,0),"")</f>
        <v/>
      </c>
      <c r="G62" s="14">
        <v>0</v>
      </c>
      <c r="H62" s="14">
        <v>7</v>
      </c>
      <c r="I62" s="14">
        <v>4</v>
      </c>
      <c r="J62" s="14">
        <v>8</v>
      </c>
      <c r="K62" s="14">
        <v>15</v>
      </c>
      <c r="L62" s="14">
        <v>1</v>
      </c>
      <c r="M62" s="14">
        <v>1</v>
      </c>
      <c r="N62" s="14">
        <v>8</v>
      </c>
      <c r="O62" s="14">
        <v>16</v>
      </c>
      <c r="P62" s="14">
        <v>12</v>
      </c>
      <c r="Q62" s="14">
        <f t="shared" si="8"/>
        <v>72</v>
      </c>
      <c r="R62" s="3" t="str">
        <f>IFERROR(VLOOKUP(F62,#REF!,3,0),"")</f>
        <v/>
      </c>
      <c r="S62" s="3" t="b">
        <f t="shared" si="6"/>
        <v>0</v>
      </c>
      <c r="W62"/>
      <c r="X62"/>
      <c r="Y62"/>
      <c r="Z62"/>
    </row>
    <row r="63" spans="1:27" ht="15.6" x14ac:dyDescent="0.3">
      <c r="A63" s="16">
        <v>56</v>
      </c>
      <c r="B63" s="23" t="s">
        <v>71</v>
      </c>
      <c r="C63" s="23" t="s">
        <v>181</v>
      </c>
      <c r="D63" s="15" t="s">
        <v>84</v>
      </c>
      <c r="E63" s="13">
        <f>IFERROR(VLOOKUP(D63,Lookup!$D$2:$E$25,2,0),"")</f>
        <v>18</v>
      </c>
      <c r="F63" s="14" t="str">
        <f>IFERROR(VLOOKUP(B63,#REF!,4,0),"")</f>
        <v/>
      </c>
      <c r="G63" s="14">
        <v>10</v>
      </c>
      <c r="H63" s="14">
        <v>6</v>
      </c>
      <c r="I63" s="14">
        <v>9</v>
      </c>
      <c r="J63" s="14">
        <v>12</v>
      </c>
      <c r="K63" s="14">
        <v>3</v>
      </c>
      <c r="L63" s="14">
        <v>11</v>
      </c>
      <c r="M63" s="14">
        <v>0</v>
      </c>
      <c r="N63" s="14">
        <v>14</v>
      </c>
      <c r="O63" s="14">
        <v>11</v>
      </c>
      <c r="P63" s="14">
        <v>7</v>
      </c>
      <c r="Q63" s="14">
        <f t="shared" si="8"/>
        <v>83</v>
      </c>
      <c r="R63" s="3" t="str">
        <f>IFERROR(VLOOKUP(F63,#REF!,3,0),"")</f>
        <v/>
      </c>
      <c r="S63" s="3" t="b">
        <f t="shared" si="6"/>
        <v>0</v>
      </c>
      <c r="W63"/>
      <c r="X63"/>
      <c r="Y63"/>
      <c r="Z63"/>
    </row>
    <row r="64" spans="1:27" ht="15.6" x14ac:dyDescent="0.3">
      <c r="A64" s="16">
        <v>19</v>
      </c>
      <c r="B64" s="23" t="s">
        <v>35</v>
      </c>
      <c r="C64" s="23" t="s">
        <v>182</v>
      </c>
      <c r="D64" s="15" t="s">
        <v>12</v>
      </c>
      <c r="E64" s="13">
        <f>IFERROR(VLOOKUP(D64,Lookup!$D$2:$E$25,2,0),"")</f>
        <v>19</v>
      </c>
      <c r="F64" s="14" t="str">
        <f>IFERROR(VLOOKUP(B64,#REF!,4,0),"")</f>
        <v/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1</v>
      </c>
      <c r="M64" s="14">
        <v>0</v>
      </c>
      <c r="N64" s="14">
        <v>0</v>
      </c>
      <c r="O64" s="14">
        <v>0</v>
      </c>
      <c r="P64" s="14">
        <v>0</v>
      </c>
      <c r="Q64" s="14">
        <f t="shared" si="8"/>
        <v>1</v>
      </c>
      <c r="R64" s="3" t="str">
        <f>IFERROR(VLOOKUP(F64,#REF!,3,0),"")</f>
        <v/>
      </c>
      <c r="S64" s="3" t="b">
        <f t="shared" si="6"/>
        <v>0</v>
      </c>
      <c r="W64"/>
      <c r="X64"/>
      <c r="Y64"/>
      <c r="Z64"/>
    </row>
    <row r="65" spans="1:26" ht="15.6" x14ac:dyDescent="0.3">
      <c r="A65" s="16">
        <v>47</v>
      </c>
      <c r="B65" s="23" t="s">
        <v>115</v>
      </c>
      <c r="C65" s="23" t="s">
        <v>45</v>
      </c>
      <c r="D65" s="15" t="s">
        <v>12</v>
      </c>
      <c r="E65" s="13">
        <f>IFERROR(VLOOKUP(D65,Lookup!$D$2:$E$25,2,0),"")</f>
        <v>19</v>
      </c>
      <c r="F65" s="14" t="str">
        <f>IFERROR(VLOOKUP(B65,#REF!,4,0),"")</f>
        <v/>
      </c>
      <c r="G65" s="14">
        <v>0</v>
      </c>
      <c r="H65" s="14">
        <v>0</v>
      </c>
      <c r="I65" s="22">
        <v>2</v>
      </c>
      <c r="J65" s="14">
        <v>6</v>
      </c>
      <c r="K65" s="14">
        <v>0</v>
      </c>
      <c r="L65" s="14">
        <v>0</v>
      </c>
      <c r="M65" s="14">
        <v>4</v>
      </c>
      <c r="N65" s="14">
        <v>0</v>
      </c>
      <c r="O65" s="14">
        <v>5</v>
      </c>
      <c r="P65" s="14">
        <v>0</v>
      </c>
      <c r="Q65" s="14">
        <f t="shared" si="8"/>
        <v>17</v>
      </c>
      <c r="R65" s="3" t="str">
        <f>IFERROR(VLOOKUP(F65,#REF!,3,0),"")</f>
        <v/>
      </c>
      <c r="S65" s="3" t="b">
        <f t="shared" si="6"/>
        <v>0</v>
      </c>
      <c r="W65"/>
      <c r="X65"/>
      <c r="Y65"/>
      <c r="Z65"/>
    </row>
    <row r="66" spans="1:26" ht="15.6" x14ac:dyDescent="0.3">
      <c r="A66" s="16">
        <v>9</v>
      </c>
      <c r="B66" s="23" t="s">
        <v>139</v>
      </c>
      <c r="C66" s="23" t="s">
        <v>180</v>
      </c>
      <c r="D66" s="15" t="s">
        <v>12</v>
      </c>
      <c r="E66" s="13">
        <f>IFERROR(VLOOKUP(D66,Lookup!$D$2:$E$25,2,0),"")</f>
        <v>19</v>
      </c>
      <c r="F66" s="14" t="str">
        <f>IFERROR(VLOOKUP(B66,#REF!,4,0),"")</f>
        <v/>
      </c>
      <c r="G66" s="14">
        <v>5</v>
      </c>
      <c r="H66" s="14">
        <v>1</v>
      </c>
      <c r="I66" s="14">
        <v>0</v>
      </c>
      <c r="J66" s="14">
        <v>3</v>
      </c>
      <c r="K66" s="14">
        <v>0</v>
      </c>
      <c r="L66" s="14">
        <v>0</v>
      </c>
      <c r="M66" s="14">
        <v>5</v>
      </c>
      <c r="N66" s="14">
        <v>5</v>
      </c>
      <c r="O66" s="14">
        <v>5</v>
      </c>
      <c r="P66" s="14">
        <v>0</v>
      </c>
      <c r="Q66" s="14">
        <f t="shared" si="8"/>
        <v>24</v>
      </c>
      <c r="R66" s="3" t="str">
        <f>IFERROR(VLOOKUP(F66,#REF!,3,0),"")</f>
        <v/>
      </c>
      <c r="S66" s="3" t="b">
        <f t="shared" ref="S66:S73" si="10">IF(F66&gt;0,D66=R66,"")</f>
        <v>0</v>
      </c>
      <c r="W66"/>
      <c r="X66"/>
      <c r="Y66"/>
      <c r="Z66"/>
    </row>
    <row r="67" spans="1:26" ht="15.6" x14ac:dyDescent="0.3">
      <c r="A67" s="16">
        <v>11</v>
      </c>
      <c r="B67" s="23" t="s">
        <v>183</v>
      </c>
      <c r="C67" s="23" t="s">
        <v>184</v>
      </c>
      <c r="D67" s="15" t="s">
        <v>12</v>
      </c>
      <c r="E67" s="13">
        <f>IFERROR(VLOOKUP(D67,Lookup!$D$2:$E$25,2,0),"")</f>
        <v>19</v>
      </c>
      <c r="F67" s="14" t="str">
        <f>IFERROR(VLOOKUP(B67,#REF!,4,0),"")</f>
        <v/>
      </c>
      <c r="G67" s="14">
        <v>0</v>
      </c>
      <c r="H67" s="14">
        <v>0</v>
      </c>
      <c r="I67" s="14">
        <v>3</v>
      </c>
      <c r="J67" s="14">
        <v>8</v>
      </c>
      <c r="K67" s="14">
        <v>2</v>
      </c>
      <c r="L67" s="14">
        <v>5</v>
      </c>
      <c r="M67" s="14">
        <v>4</v>
      </c>
      <c r="N67" s="14">
        <v>3</v>
      </c>
      <c r="O67" s="14">
        <v>1</v>
      </c>
      <c r="P67" s="14">
        <v>0</v>
      </c>
      <c r="Q67" s="14">
        <f t="shared" si="8"/>
        <v>26</v>
      </c>
      <c r="R67" s="3" t="str">
        <f>IFERROR(VLOOKUP(F67,#REF!,3,0),"")</f>
        <v/>
      </c>
      <c r="S67" s="3" t="b">
        <f t="shared" si="10"/>
        <v>0</v>
      </c>
      <c r="W67"/>
      <c r="X67"/>
      <c r="Y67"/>
      <c r="Z67"/>
    </row>
    <row r="68" spans="1:26" ht="15.6" x14ac:dyDescent="0.3">
      <c r="A68" s="16">
        <v>64</v>
      </c>
      <c r="B68" s="23" t="s">
        <v>92</v>
      </c>
      <c r="C68" s="23" t="s">
        <v>185</v>
      </c>
      <c r="D68" s="24" t="s">
        <v>12</v>
      </c>
      <c r="E68" s="13">
        <f>IFERROR(VLOOKUP(D68,Lookup!$D$2:$E$25,2,0),"")</f>
        <v>19</v>
      </c>
      <c r="F68" s="14" t="str">
        <f>IFERROR(VLOOKUP(B68,#REF!,4,0),"")</f>
        <v/>
      </c>
      <c r="G68" s="14">
        <v>6</v>
      </c>
      <c r="H68" s="14">
        <v>4</v>
      </c>
      <c r="I68" s="14">
        <v>1</v>
      </c>
      <c r="J68" s="14">
        <v>8</v>
      </c>
      <c r="K68" s="14">
        <v>0</v>
      </c>
      <c r="L68" s="14">
        <v>2</v>
      </c>
      <c r="M68" s="14">
        <v>5</v>
      </c>
      <c r="N68" s="14">
        <v>0</v>
      </c>
      <c r="O68" s="14">
        <v>1</v>
      </c>
      <c r="P68" s="14">
        <v>1</v>
      </c>
      <c r="Q68" s="14">
        <f t="shared" si="8"/>
        <v>28</v>
      </c>
      <c r="R68" s="3" t="str">
        <f>IFERROR(VLOOKUP(F68,#REF!,3,0),"")</f>
        <v/>
      </c>
      <c r="S68" s="3" t="b">
        <f t="shared" si="10"/>
        <v>0</v>
      </c>
      <c r="W68"/>
      <c r="X68"/>
      <c r="Y68"/>
      <c r="Z68"/>
    </row>
    <row r="69" spans="1:26" ht="15.6" x14ac:dyDescent="0.3">
      <c r="A69" s="16">
        <v>10</v>
      </c>
      <c r="B69" s="23" t="s">
        <v>186</v>
      </c>
      <c r="C69" s="23" t="s">
        <v>15</v>
      </c>
      <c r="D69" s="15" t="s">
        <v>12</v>
      </c>
      <c r="E69" s="13">
        <f>IFERROR(VLOOKUP(D69,Lookup!$D$2:$E$25,2,0),"")</f>
        <v>19</v>
      </c>
      <c r="F69" s="14" t="str">
        <f>IFERROR(VLOOKUP(B69,#REF!,4,0),"")</f>
        <v/>
      </c>
      <c r="G69" s="14">
        <v>3</v>
      </c>
      <c r="H69" s="14">
        <v>1</v>
      </c>
      <c r="I69" s="14">
        <v>2</v>
      </c>
      <c r="J69" s="14">
        <v>4</v>
      </c>
      <c r="K69" s="14">
        <v>0</v>
      </c>
      <c r="L69" s="14">
        <v>5</v>
      </c>
      <c r="M69" s="14">
        <v>10</v>
      </c>
      <c r="N69" s="14">
        <v>1</v>
      </c>
      <c r="O69" s="14">
        <v>5</v>
      </c>
      <c r="P69" s="14">
        <v>1</v>
      </c>
      <c r="Q69" s="14">
        <f t="shared" si="8"/>
        <v>32</v>
      </c>
      <c r="R69" s="3" t="str">
        <f>IFERROR(VLOOKUP(F69,#REF!,3,0),"")</f>
        <v/>
      </c>
      <c r="S69" s="3" t="b">
        <f t="shared" si="10"/>
        <v>0</v>
      </c>
      <c r="W69"/>
      <c r="X69"/>
      <c r="Y69"/>
      <c r="Z69"/>
    </row>
    <row r="70" spans="1:26" ht="15.6" x14ac:dyDescent="0.3">
      <c r="A70" s="16">
        <v>7</v>
      </c>
      <c r="B70" s="23" t="s">
        <v>113</v>
      </c>
      <c r="C70" s="23" t="s">
        <v>187</v>
      </c>
      <c r="D70" s="15" t="s">
        <v>12</v>
      </c>
      <c r="E70" s="13">
        <f>IFERROR(VLOOKUP(D70,Lookup!$D$2:$E$25,2,0),"")</f>
        <v>19</v>
      </c>
      <c r="F70" s="14" t="str">
        <f>IFERROR(VLOOKUP(B70,#REF!,4,0),"")</f>
        <v/>
      </c>
      <c r="G70" s="14">
        <v>1</v>
      </c>
      <c r="H70" s="14">
        <v>2</v>
      </c>
      <c r="I70" s="14">
        <v>6</v>
      </c>
      <c r="J70" s="14">
        <v>8</v>
      </c>
      <c r="K70" s="14">
        <v>1</v>
      </c>
      <c r="L70" s="14">
        <v>3</v>
      </c>
      <c r="M70" s="14">
        <v>4</v>
      </c>
      <c r="N70" s="14">
        <v>7</v>
      </c>
      <c r="O70" s="14">
        <v>5</v>
      </c>
      <c r="P70" s="14">
        <v>2</v>
      </c>
      <c r="Q70" s="14">
        <f t="shared" si="8"/>
        <v>39</v>
      </c>
      <c r="R70" s="3" t="str">
        <f>IFERROR(VLOOKUP(F70,#REF!,3,0),"")</f>
        <v/>
      </c>
      <c r="S70" s="3" t="b">
        <f t="shared" si="10"/>
        <v>0</v>
      </c>
      <c r="W70"/>
      <c r="X70"/>
      <c r="Y70"/>
      <c r="Z70"/>
    </row>
    <row r="71" spans="1:26" ht="15.6" x14ac:dyDescent="0.3">
      <c r="A71" s="16">
        <v>4</v>
      </c>
      <c r="B71" s="23" t="s">
        <v>124</v>
      </c>
      <c r="C71" s="23" t="s">
        <v>48</v>
      </c>
      <c r="D71" s="15" t="s">
        <v>12</v>
      </c>
      <c r="E71" s="13">
        <f>IFERROR(VLOOKUP(D71,Lookup!$D$2:$E$25,2,0),"")</f>
        <v>19</v>
      </c>
      <c r="F71" s="14" t="str">
        <f>IFERROR(VLOOKUP(B71,#REF!,4,0),"")</f>
        <v/>
      </c>
      <c r="G71" s="14">
        <v>9</v>
      </c>
      <c r="H71" s="14">
        <v>4</v>
      </c>
      <c r="I71" s="14">
        <v>8</v>
      </c>
      <c r="J71" s="14">
        <v>14</v>
      </c>
      <c r="K71" s="14">
        <v>8</v>
      </c>
      <c r="L71" s="14">
        <v>3</v>
      </c>
      <c r="M71" s="14">
        <v>5</v>
      </c>
      <c r="N71" s="14">
        <v>7</v>
      </c>
      <c r="O71" s="14">
        <v>3</v>
      </c>
      <c r="P71" s="14">
        <v>3</v>
      </c>
      <c r="Q71" s="14">
        <f t="shared" si="8"/>
        <v>64</v>
      </c>
      <c r="R71" s="3" t="str">
        <f>IFERROR(VLOOKUP(F71,#REF!,3,0),"")</f>
        <v/>
      </c>
      <c r="S71" s="3" t="b">
        <f t="shared" si="10"/>
        <v>0</v>
      </c>
      <c r="W71"/>
      <c r="X71"/>
      <c r="Y71"/>
      <c r="Z71"/>
    </row>
    <row r="72" spans="1:26" ht="15.6" x14ac:dyDescent="0.3">
      <c r="A72" s="16">
        <v>63</v>
      </c>
      <c r="B72" s="23" t="s">
        <v>188</v>
      </c>
      <c r="C72" s="23" t="s">
        <v>57</v>
      </c>
      <c r="D72" s="15" t="s">
        <v>12</v>
      </c>
      <c r="E72" s="13">
        <f>IFERROR(VLOOKUP(D72,Lookup!$D$2:$E$25,2,0),"")</f>
        <v>19</v>
      </c>
      <c r="F72" s="14" t="str">
        <f>IFERROR(VLOOKUP(B72,#REF!,4,0),"")</f>
        <v/>
      </c>
      <c r="G72" s="14">
        <v>7</v>
      </c>
      <c r="H72" s="14">
        <v>9</v>
      </c>
      <c r="I72" s="14">
        <v>7</v>
      </c>
      <c r="J72" s="14">
        <v>18</v>
      </c>
      <c r="K72" s="14">
        <v>5</v>
      </c>
      <c r="L72" s="14">
        <v>15</v>
      </c>
      <c r="M72" s="14">
        <v>11</v>
      </c>
      <c r="N72" s="14">
        <v>9</v>
      </c>
      <c r="O72" s="14">
        <v>7</v>
      </c>
      <c r="P72" s="14">
        <v>3</v>
      </c>
      <c r="Q72" s="14">
        <f t="shared" si="8"/>
        <v>91</v>
      </c>
      <c r="R72" s="3" t="str">
        <f>IFERROR(VLOOKUP(F72,#REF!,3,0),"")</f>
        <v/>
      </c>
      <c r="S72" s="3" t="b">
        <f t="shared" si="10"/>
        <v>0</v>
      </c>
      <c r="W72"/>
      <c r="X72"/>
      <c r="Y72"/>
      <c r="Z72"/>
    </row>
    <row r="73" spans="1:26" ht="15.6" x14ac:dyDescent="0.3">
      <c r="A73" s="16">
        <v>6</v>
      </c>
      <c r="B73" s="23" t="s">
        <v>189</v>
      </c>
      <c r="C73" s="23" t="s">
        <v>59</v>
      </c>
      <c r="D73" s="15" t="s">
        <v>79</v>
      </c>
      <c r="E73" s="13">
        <f>IFERROR(VLOOKUP(D73,Lookup!$D$2:$E$25,2,0),"")</f>
        <v>20</v>
      </c>
      <c r="F73" s="14" t="str">
        <f>IFERROR(VLOOKUP(B73,#REF!,4,0),"")</f>
        <v/>
      </c>
      <c r="G73" s="14">
        <v>4</v>
      </c>
      <c r="H73" s="14">
        <v>1</v>
      </c>
      <c r="I73" s="14">
        <v>0</v>
      </c>
      <c r="J73" s="14">
        <v>1</v>
      </c>
      <c r="K73" s="14">
        <v>16</v>
      </c>
      <c r="L73" s="14">
        <v>8</v>
      </c>
      <c r="M73" s="14">
        <v>9</v>
      </c>
      <c r="N73" s="14">
        <v>2</v>
      </c>
      <c r="O73" s="14">
        <v>16</v>
      </c>
      <c r="P73" s="14">
        <v>1</v>
      </c>
      <c r="Q73" s="14">
        <f t="shared" si="8"/>
        <v>58</v>
      </c>
      <c r="R73" s="3" t="str">
        <f>IFERROR(VLOOKUP(F73,#REF!,3,0),"")</f>
        <v/>
      </c>
      <c r="S73" s="3" t="b">
        <f t="shared" si="10"/>
        <v>0</v>
      </c>
      <c r="W73"/>
      <c r="X73"/>
      <c r="Y73"/>
      <c r="Z73"/>
    </row>
    <row r="74" spans="1:26" customFormat="1" ht="15.6" x14ac:dyDescent="0.3"/>
    <row r="75" spans="1:26" customFormat="1" ht="15.6" x14ac:dyDescent="0.3"/>
    <row r="76" spans="1:26" customFormat="1" ht="15.6" x14ac:dyDescent="0.3"/>
    <row r="77" spans="1:26" customFormat="1" ht="15.6" x14ac:dyDescent="0.3"/>
    <row r="78" spans="1:26" customFormat="1" ht="15.6" x14ac:dyDescent="0.3"/>
    <row r="79" spans="1:26" customFormat="1" ht="15.6" x14ac:dyDescent="0.3"/>
    <row r="80" spans="1:26" customFormat="1" ht="15.6" x14ac:dyDescent="0.3"/>
    <row r="81" customFormat="1" ht="15.6" x14ac:dyDescent="0.3"/>
    <row r="82" customFormat="1" ht="15.6" x14ac:dyDescent="0.3"/>
    <row r="83" customFormat="1" ht="15.6" x14ac:dyDescent="0.3"/>
    <row r="84" customFormat="1" ht="15.6" x14ac:dyDescent="0.3"/>
    <row r="85" customFormat="1" ht="15.6" x14ac:dyDescent="0.3"/>
    <row r="86" customFormat="1" ht="15.6" x14ac:dyDescent="0.3"/>
    <row r="87" customFormat="1" ht="15.6" x14ac:dyDescent="0.3"/>
    <row r="88" customFormat="1" ht="15.6" x14ac:dyDescent="0.3"/>
    <row r="89" customFormat="1" ht="15.6" x14ac:dyDescent="0.3"/>
    <row r="90" customFormat="1" ht="15.6" x14ac:dyDescent="0.3"/>
    <row r="91" customFormat="1" ht="15.6" x14ac:dyDescent="0.3"/>
    <row r="92" customFormat="1" ht="15.6" x14ac:dyDescent="0.3"/>
    <row r="93" customFormat="1" ht="15.6" x14ac:dyDescent="0.3"/>
    <row r="94" customFormat="1" ht="15.6" x14ac:dyDescent="0.3"/>
    <row r="95" customFormat="1" ht="15.6" x14ac:dyDescent="0.3"/>
    <row r="96" customFormat="1" ht="15.6" x14ac:dyDescent="0.3"/>
    <row r="97" customFormat="1" ht="15.6" x14ac:dyDescent="0.3"/>
    <row r="98" customFormat="1" ht="15.6" x14ac:dyDescent="0.3"/>
    <row r="99" customFormat="1" ht="15.6" x14ac:dyDescent="0.3"/>
    <row r="100" customFormat="1" ht="15.6" x14ac:dyDescent="0.3"/>
    <row r="101" customFormat="1" ht="15.6" x14ac:dyDescent="0.3"/>
    <row r="102" customFormat="1" ht="15.6" x14ac:dyDescent="0.3"/>
    <row r="103" customFormat="1" ht="15.6" x14ac:dyDescent="0.3"/>
    <row r="104" customFormat="1" ht="15.6" x14ac:dyDescent="0.3"/>
    <row r="105" customFormat="1" ht="15.6" x14ac:dyDescent="0.3"/>
    <row r="106" customFormat="1" ht="15.6" x14ac:dyDescent="0.3"/>
    <row r="107" customFormat="1" ht="15.6" x14ac:dyDescent="0.3"/>
    <row r="108" customFormat="1" ht="15.6" x14ac:dyDescent="0.3"/>
    <row r="109" customFormat="1" ht="15.6" x14ac:dyDescent="0.3"/>
    <row r="110" customFormat="1" ht="15.6" x14ac:dyDescent="0.3"/>
    <row r="111" customFormat="1" ht="15.6" x14ac:dyDescent="0.3"/>
    <row r="112" customFormat="1" ht="15.6" x14ac:dyDescent="0.3"/>
    <row r="113" customFormat="1" ht="15.6" x14ac:dyDescent="0.3"/>
    <row r="114" customFormat="1" ht="15.6" x14ac:dyDescent="0.3"/>
    <row r="115" customFormat="1" ht="15.6" x14ac:dyDescent="0.3"/>
    <row r="116" customFormat="1" ht="15.6" x14ac:dyDescent="0.3"/>
    <row r="117" customFormat="1" ht="15.6" x14ac:dyDescent="0.3"/>
    <row r="118" customFormat="1" ht="15.6" x14ac:dyDescent="0.3"/>
    <row r="119" customFormat="1" ht="15.6" x14ac:dyDescent="0.3"/>
    <row r="120" customFormat="1" ht="15.6" x14ac:dyDescent="0.3"/>
    <row r="121" customFormat="1" ht="15.6" x14ac:dyDescent="0.3"/>
    <row r="122" customFormat="1" ht="15.6" x14ac:dyDescent="0.3"/>
    <row r="123" customFormat="1" ht="15.6" x14ac:dyDescent="0.3"/>
    <row r="124" customFormat="1" ht="15.6" x14ac:dyDescent="0.3"/>
    <row r="125" customFormat="1" ht="15.6" x14ac:dyDescent="0.3"/>
    <row r="126" customFormat="1" ht="15.6" x14ac:dyDescent="0.3"/>
    <row r="127" customFormat="1" ht="15.6" x14ac:dyDescent="0.3"/>
    <row r="128" customFormat="1" ht="15.6" x14ac:dyDescent="0.3"/>
    <row r="129" spans="1:16" customFormat="1" ht="15.6" x14ac:dyDescent="0.3"/>
    <row r="130" spans="1:16" customFormat="1" ht="15.6" x14ac:dyDescent="0.3"/>
    <row r="131" spans="1:16" customFormat="1" ht="15.6" x14ac:dyDescent="0.3"/>
    <row r="132" spans="1:16" customFormat="1" ht="15.6" x14ac:dyDescent="0.3"/>
    <row r="133" spans="1:16" customFormat="1" ht="15.6" x14ac:dyDescent="0.3"/>
    <row r="134" spans="1:16" customFormat="1" ht="15.6" x14ac:dyDescent="0.3"/>
    <row r="135" spans="1:16" customFormat="1" ht="15.6" x14ac:dyDescent="0.3"/>
    <row r="136" spans="1:16" customFormat="1" ht="15.6" x14ac:dyDescent="0.3"/>
    <row r="137" spans="1:16" customFormat="1" ht="15.6" x14ac:dyDescent="0.3"/>
    <row r="138" spans="1:16" customFormat="1" ht="15.6" x14ac:dyDescent="0.3"/>
    <row r="139" spans="1:16" customFormat="1" ht="15.6" x14ac:dyDescent="0.3"/>
    <row r="140" spans="1:16" customFormat="1" ht="15.6" x14ac:dyDescent="0.3"/>
    <row r="141" spans="1:16" ht="15.6" x14ac:dyDescent="0.3">
      <c r="A141" s="7"/>
      <c r="B141"/>
      <c r="C141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</row>
    <row r="142" spans="1:16" ht="15.6" x14ac:dyDescent="0.3">
      <c r="A142" s="7"/>
      <c r="B142"/>
      <c r="C142"/>
      <c r="G142" s="8"/>
      <c r="H142" s="8"/>
      <c r="I142" s="8"/>
      <c r="J142" s="8"/>
      <c r="K142" s="8"/>
      <c r="L142" s="8"/>
      <c r="M142" s="8"/>
      <c r="N142" s="8"/>
      <c r="O142" s="8"/>
      <c r="P142" s="8"/>
    </row>
    <row r="143" spans="1:16" ht="15.6" x14ac:dyDescent="0.3">
      <c r="A143" s="7"/>
      <c r="B143"/>
      <c r="C143"/>
      <c r="G143" s="8"/>
      <c r="H143" s="8"/>
      <c r="I143" s="8"/>
      <c r="J143" s="8"/>
      <c r="K143" s="8"/>
      <c r="L143" s="8"/>
      <c r="M143" s="8"/>
      <c r="N143" s="8"/>
      <c r="O143" s="8"/>
      <c r="P143" s="8"/>
    </row>
    <row r="144" spans="1:16" ht="15.6" x14ac:dyDescent="0.3">
      <c r="A144" s="7"/>
      <c r="B144"/>
      <c r="C144"/>
      <c r="G144" s="8"/>
      <c r="H144" s="8"/>
      <c r="I144" s="8"/>
      <c r="J144" s="8"/>
      <c r="K144" s="8"/>
      <c r="L144" s="8"/>
      <c r="M144" s="8"/>
      <c r="N144" s="8"/>
      <c r="O144" s="8"/>
      <c r="P144" s="8"/>
    </row>
    <row r="145" spans="1:16" ht="15.6" x14ac:dyDescent="0.3">
      <c r="A145" s="7"/>
      <c r="B145"/>
      <c r="C145"/>
      <c r="G145" s="8"/>
      <c r="H145" s="8"/>
      <c r="I145" s="8"/>
      <c r="J145" s="8"/>
      <c r="K145" s="8"/>
      <c r="L145" s="8"/>
      <c r="M145" s="8"/>
      <c r="N145" s="8"/>
      <c r="O145" s="8"/>
      <c r="P145" s="8"/>
    </row>
    <row r="146" spans="1:16" ht="15.6" x14ac:dyDescent="0.3">
      <c r="A146" s="7"/>
      <c r="B146"/>
      <c r="C146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</row>
    <row r="147" spans="1:16" ht="15.6" x14ac:dyDescent="0.3">
      <c r="A147" s="7"/>
      <c r="B147"/>
      <c r="C147"/>
      <c r="F147" s="8"/>
      <c r="G147" s="8"/>
      <c r="H147" s="8"/>
      <c r="I147" s="8"/>
      <c r="J147" s="8"/>
      <c r="K147" s="8"/>
      <c r="L147" s="8"/>
      <c r="M147" s="8"/>
      <c r="N147" s="8"/>
      <c r="P147" s="8"/>
    </row>
    <row r="148" spans="1:16" ht="15.6" x14ac:dyDescent="0.3">
      <c r="A148" s="7"/>
      <c r="B148"/>
      <c r="C148"/>
      <c r="G148" s="8"/>
      <c r="H148" s="8"/>
      <c r="I148" s="8"/>
      <c r="J148" s="8"/>
      <c r="K148" s="8"/>
      <c r="L148" s="8"/>
      <c r="M148" s="8"/>
      <c r="N148" s="8"/>
      <c r="O148" s="8"/>
      <c r="P148" s="8"/>
    </row>
    <row r="149" spans="1:16" ht="15.6" x14ac:dyDescent="0.3">
      <c r="A149" s="7"/>
      <c r="B149"/>
      <c r="C149"/>
      <c r="G149" s="8"/>
      <c r="H149" s="8"/>
      <c r="I149" s="8"/>
      <c r="J149" s="8"/>
      <c r="K149" s="8"/>
      <c r="L149" s="8"/>
      <c r="M149" s="8"/>
      <c r="N149" s="8"/>
      <c r="O149" s="8"/>
      <c r="P149" s="8"/>
    </row>
    <row r="150" spans="1:16" ht="15.6" x14ac:dyDescent="0.3">
      <c r="A150" s="7"/>
      <c r="B150"/>
      <c r="C150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</row>
    <row r="151" spans="1:16" ht="15.6" x14ac:dyDescent="0.3">
      <c r="A151" s="7"/>
      <c r="B151"/>
      <c r="C151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</row>
    <row r="152" spans="1:16" ht="15.6" x14ac:dyDescent="0.3">
      <c r="A152" s="7"/>
      <c r="B152"/>
      <c r="C152"/>
      <c r="F152" s="3"/>
      <c r="G152" s="8"/>
      <c r="H152" s="8"/>
      <c r="I152" s="8"/>
      <c r="J152" s="8"/>
      <c r="K152" s="8"/>
      <c r="L152" s="8"/>
      <c r="M152" s="8"/>
      <c r="N152" s="8"/>
      <c r="O152" s="8"/>
      <c r="P152" s="8"/>
    </row>
    <row r="153" spans="1:16" ht="15.6" x14ac:dyDescent="0.3">
      <c r="A153" s="7"/>
      <c r="B153"/>
      <c r="C153"/>
      <c r="F153" s="3"/>
      <c r="G153" s="8"/>
      <c r="H153" s="8"/>
      <c r="I153" s="8"/>
      <c r="J153" s="8"/>
      <c r="K153" s="8"/>
      <c r="L153" s="8"/>
      <c r="M153" s="8"/>
      <c r="N153" s="8"/>
      <c r="O153" s="8"/>
      <c r="P153" s="8"/>
    </row>
    <row r="154" spans="1:16" ht="15.6" x14ac:dyDescent="0.3">
      <c r="A154" s="7"/>
      <c r="B154"/>
      <c r="C154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</row>
    <row r="155" spans="1:16" ht="15.6" x14ac:dyDescent="0.3">
      <c r="A155" s="7"/>
      <c r="B155"/>
      <c r="C155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</row>
    <row r="156" spans="1:16" ht="15.6" x14ac:dyDescent="0.3">
      <c r="A156" s="7"/>
      <c r="B156"/>
      <c r="C156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</row>
    <row r="157" spans="1:16" ht="15.6" x14ac:dyDescent="0.3">
      <c r="A157" s="7"/>
      <c r="B157"/>
      <c r="C157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</row>
    <row r="158" spans="1:16" ht="15.6" x14ac:dyDescent="0.3">
      <c r="A158" s="7"/>
      <c r="B158"/>
      <c r="C15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</row>
    <row r="159" spans="1:16" ht="15.6" x14ac:dyDescent="0.3">
      <c r="A159" s="7"/>
      <c r="B159"/>
      <c r="C159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</row>
    <row r="160" spans="1:16" ht="15.6" x14ac:dyDescent="0.3">
      <c r="A160" s="7"/>
      <c r="B160"/>
      <c r="C160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</row>
    <row r="161" spans="1:16" ht="15.6" x14ac:dyDescent="0.3">
      <c r="A161" s="7"/>
      <c r="B161"/>
      <c r="C161"/>
      <c r="F161" s="3"/>
      <c r="G161" s="8"/>
      <c r="H161" s="8"/>
      <c r="I161" s="8"/>
      <c r="J161" s="8"/>
      <c r="K161" s="8"/>
      <c r="L161" s="8"/>
      <c r="M161" s="8"/>
      <c r="N161" s="8"/>
      <c r="O161" s="8"/>
      <c r="P161" s="8"/>
    </row>
    <row r="162" spans="1:16" ht="15.6" x14ac:dyDescent="0.3">
      <c r="A162" s="7"/>
      <c r="B162"/>
      <c r="C162"/>
      <c r="F162" s="3"/>
      <c r="G162" s="8"/>
      <c r="H162" s="8"/>
      <c r="I162" s="8"/>
      <c r="J162" s="8"/>
      <c r="K162" s="8"/>
      <c r="L162" s="8"/>
      <c r="M162" s="8"/>
      <c r="N162" s="8"/>
      <c r="O162" s="8"/>
      <c r="P162" s="8"/>
    </row>
    <row r="163" spans="1:16" ht="15.6" x14ac:dyDescent="0.3">
      <c r="A163" s="7"/>
      <c r="B163"/>
      <c r="C163"/>
      <c r="F163" s="3"/>
      <c r="G163" s="8"/>
      <c r="H163" s="8"/>
      <c r="I163" s="8"/>
      <c r="J163" s="8"/>
      <c r="K163" s="8"/>
      <c r="L163" s="8"/>
      <c r="M163" s="8"/>
      <c r="N163" s="8"/>
      <c r="O163" s="8"/>
      <c r="P163" s="8"/>
    </row>
    <row r="164" spans="1:16" x14ac:dyDescent="0.3">
      <c r="A164" s="7"/>
      <c r="F164" s="3"/>
      <c r="G164" s="8"/>
      <c r="H164" s="8"/>
      <c r="I164" s="8"/>
      <c r="J164" s="8"/>
      <c r="K164" s="8"/>
      <c r="L164" s="8"/>
      <c r="M164" s="8"/>
      <c r="N164" s="8"/>
      <c r="O164" s="8"/>
      <c r="P164" s="8"/>
    </row>
    <row r="165" spans="1:16" ht="15.6" x14ac:dyDescent="0.3">
      <c r="A165" s="7"/>
      <c r="B165"/>
      <c r="C165"/>
      <c r="F165" s="3"/>
    </row>
    <row r="166" spans="1:16" ht="15.6" x14ac:dyDescent="0.3">
      <c r="A166" s="7"/>
      <c r="B166"/>
      <c r="C166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</row>
    <row r="167" spans="1:16" ht="15.6" x14ac:dyDescent="0.3">
      <c r="A167" s="7"/>
      <c r="B167"/>
      <c r="C167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</row>
    <row r="168" spans="1:16" ht="15.6" x14ac:dyDescent="0.3">
      <c r="A168" s="7"/>
      <c r="B168"/>
      <c r="C16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</row>
    <row r="169" spans="1:16" ht="15.6" x14ac:dyDescent="0.3">
      <c r="A169" s="7"/>
      <c r="B169"/>
      <c r="C169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</row>
    <row r="170" spans="1:16" ht="15.6" x14ac:dyDescent="0.3">
      <c r="A170" s="7"/>
      <c r="B170"/>
      <c r="C170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</row>
    <row r="171" spans="1:16" ht="15.6" x14ac:dyDescent="0.3">
      <c r="A171" s="7"/>
      <c r="B171"/>
      <c r="C171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</row>
    <row r="172" spans="1:16" ht="15.6" x14ac:dyDescent="0.3">
      <c r="A172" s="7"/>
      <c r="B172"/>
      <c r="C172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</row>
    <row r="173" spans="1:16" ht="15.6" x14ac:dyDescent="0.3">
      <c r="A173" s="7"/>
      <c r="B173"/>
      <c r="C173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</row>
    <row r="174" spans="1:16" ht="15.6" x14ac:dyDescent="0.3">
      <c r="A174" s="7"/>
      <c r="B174"/>
      <c r="C174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</row>
    <row r="175" spans="1:16" ht="15.6" x14ac:dyDescent="0.3">
      <c r="A175" s="7"/>
      <c r="B175"/>
      <c r="C175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</row>
    <row r="176" spans="1:16" ht="15.6" x14ac:dyDescent="0.3">
      <c r="A176" s="7"/>
      <c r="B176"/>
      <c r="C176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</row>
    <row r="177" spans="1:16" ht="15.6" x14ac:dyDescent="0.3">
      <c r="A177" s="7"/>
      <c r="B177"/>
      <c r="C177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</row>
    <row r="178" spans="1:16" ht="15.6" x14ac:dyDescent="0.3">
      <c r="A178" s="7"/>
      <c r="B178"/>
      <c r="C178"/>
      <c r="F178" s="3"/>
      <c r="G178" s="8"/>
      <c r="H178" s="8"/>
      <c r="I178" s="8"/>
      <c r="J178" s="8"/>
      <c r="K178" s="8"/>
      <c r="L178" s="8"/>
      <c r="M178" s="8"/>
      <c r="N178" s="8"/>
      <c r="O178" s="8"/>
      <c r="P178" s="8"/>
    </row>
    <row r="179" spans="1:16" ht="15.6" x14ac:dyDescent="0.3">
      <c r="A179" s="7"/>
      <c r="B179"/>
      <c r="C179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</row>
    <row r="180" spans="1:16" ht="15.6" x14ac:dyDescent="0.3">
      <c r="A180" s="7"/>
      <c r="B180"/>
      <c r="C180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</row>
    <row r="181" spans="1:16" ht="15.6" x14ac:dyDescent="0.3">
      <c r="A181" s="7"/>
      <c r="B181"/>
      <c r="C181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</row>
    <row r="182" spans="1:16" ht="15.6" x14ac:dyDescent="0.3">
      <c r="A182" s="7"/>
      <c r="B182"/>
      <c r="C182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</row>
    <row r="183" spans="1:16" ht="15.6" x14ac:dyDescent="0.3">
      <c r="A183" s="7"/>
      <c r="B183"/>
      <c r="C183"/>
      <c r="F183" s="3"/>
      <c r="G183" s="8"/>
      <c r="H183" s="8"/>
      <c r="I183" s="8"/>
      <c r="J183" s="8"/>
      <c r="K183" s="8"/>
      <c r="L183" s="8"/>
      <c r="M183" s="8"/>
      <c r="N183" s="8"/>
      <c r="O183" s="8"/>
      <c r="P183" s="8"/>
    </row>
    <row r="184" spans="1:16" ht="15.6" x14ac:dyDescent="0.3">
      <c r="A184" s="7"/>
      <c r="B184"/>
      <c r="C184"/>
      <c r="F184" s="3"/>
      <c r="G184" s="8"/>
      <c r="H184" s="8"/>
      <c r="I184" s="8"/>
      <c r="J184" s="8"/>
      <c r="K184" s="8"/>
      <c r="L184" s="8"/>
      <c r="M184" s="8"/>
      <c r="N184" s="8"/>
      <c r="O184" s="8"/>
      <c r="P184" s="8"/>
    </row>
    <row r="185" spans="1:16" ht="15.6" x14ac:dyDescent="0.3">
      <c r="A185" s="7"/>
      <c r="B185"/>
      <c r="C185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</row>
    <row r="186" spans="1:16" ht="15.6" x14ac:dyDescent="0.3">
      <c r="A186" s="7"/>
      <c r="B186"/>
      <c r="C186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</row>
    <row r="187" spans="1:16" ht="15.6" x14ac:dyDescent="0.3">
      <c r="A187" s="7"/>
      <c r="B187"/>
      <c r="C187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</row>
    <row r="188" spans="1:16" ht="15.6" x14ac:dyDescent="0.3">
      <c r="A188" s="7"/>
      <c r="B188"/>
      <c r="C18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</row>
    <row r="189" spans="1:16" ht="15.6" x14ac:dyDescent="0.3">
      <c r="A189" s="7"/>
      <c r="B189"/>
      <c r="C189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</row>
    <row r="190" spans="1:16" ht="15.6" x14ac:dyDescent="0.3">
      <c r="A190" s="7"/>
      <c r="B190"/>
      <c r="C190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</row>
    <row r="191" spans="1:16" ht="15.6" x14ac:dyDescent="0.3">
      <c r="A191" s="7"/>
      <c r="B191"/>
      <c r="C191"/>
      <c r="F191" s="3"/>
      <c r="G191" s="8"/>
      <c r="H191" s="8"/>
      <c r="I191" s="8"/>
      <c r="J191" s="8"/>
      <c r="K191" s="8"/>
      <c r="L191" s="8"/>
      <c r="M191" s="8"/>
      <c r="N191" s="8"/>
      <c r="O191" s="8"/>
      <c r="P191" s="8"/>
    </row>
    <row r="192" spans="1:16" ht="15.6" x14ac:dyDescent="0.3">
      <c r="A192" s="7"/>
      <c r="B192"/>
      <c r="C192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</row>
    <row r="193" spans="1:16" ht="15.6" x14ac:dyDescent="0.3">
      <c r="A193" s="7"/>
      <c r="B193"/>
      <c r="C193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</row>
    <row r="194" spans="1:16" ht="15.6" x14ac:dyDescent="0.3">
      <c r="A194" s="7"/>
      <c r="B194"/>
      <c r="C194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</row>
    <row r="195" spans="1:16" ht="15.6" x14ac:dyDescent="0.3">
      <c r="A195" s="7"/>
      <c r="B195"/>
      <c r="C195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</row>
    <row r="196" spans="1:16" ht="15.6" x14ac:dyDescent="0.3">
      <c r="A196" s="7"/>
      <c r="B196"/>
      <c r="C196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</row>
    <row r="197" spans="1:16" ht="15.6" x14ac:dyDescent="0.3">
      <c r="A197" s="7"/>
      <c r="B197"/>
      <c r="C197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</row>
    <row r="198" spans="1:16" ht="15.6" x14ac:dyDescent="0.3">
      <c r="A198" s="7"/>
      <c r="B198"/>
      <c r="C198"/>
      <c r="F198" s="3"/>
      <c r="G198" s="8"/>
      <c r="H198" s="8"/>
      <c r="I198" s="8"/>
      <c r="J198" s="8"/>
      <c r="K198" s="8"/>
      <c r="L198" s="8"/>
      <c r="M198" s="8"/>
      <c r="N198" s="8"/>
      <c r="O198" s="8"/>
      <c r="P198" s="8"/>
    </row>
    <row r="199" spans="1:16" ht="15.6" x14ac:dyDescent="0.3">
      <c r="A199" s="7"/>
      <c r="B199"/>
      <c r="C199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</row>
    <row r="200" spans="1:16" ht="15.6" x14ac:dyDescent="0.3">
      <c r="A200" s="7"/>
      <c r="B200"/>
      <c r="C200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</row>
    <row r="201" spans="1:16" ht="15.6" x14ac:dyDescent="0.3">
      <c r="A201" s="7"/>
      <c r="B201"/>
      <c r="C201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</row>
    <row r="202" spans="1:16" ht="15.6" x14ac:dyDescent="0.3">
      <c r="A202" s="7"/>
      <c r="B202"/>
      <c r="C202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</row>
    <row r="203" spans="1:16" ht="15.6" x14ac:dyDescent="0.3">
      <c r="A203" s="7"/>
      <c r="B203"/>
      <c r="C203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</row>
    <row r="204" spans="1:16" ht="15.6" x14ac:dyDescent="0.3">
      <c r="A204" s="7"/>
      <c r="B204"/>
      <c r="C204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</row>
    <row r="205" spans="1:16" ht="15.6" x14ac:dyDescent="0.3">
      <c r="A205" s="7"/>
      <c r="B205"/>
      <c r="C205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</row>
    <row r="206" spans="1:16" ht="15.6" x14ac:dyDescent="0.3">
      <c r="A206" s="7"/>
      <c r="B206"/>
      <c r="C206"/>
      <c r="F206" s="3"/>
      <c r="G206" s="8"/>
      <c r="H206" s="8"/>
      <c r="I206" s="8"/>
      <c r="J206" s="8"/>
      <c r="K206" s="8"/>
      <c r="L206" s="8"/>
      <c r="M206" s="8"/>
      <c r="N206" s="8"/>
      <c r="O206" s="8"/>
      <c r="P206" s="8"/>
    </row>
    <row r="207" spans="1:16" ht="15.6" x14ac:dyDescent="0.3">
      <c r="A207" s="7"/>
      <c r="B207"/>
      <c r="C207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</row>
    <row r="208" spans="1:16" ht="15.6" x14ac:dyDescent="0.3">
      <c r="A208" s="7"/>
      <c r="B208"/>
      <c r="C20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</row>
    <row r="209" spans="1:16" ht="15.6" x14ac:dyDescent="0.3">
      <c r="A209" s="7"/>
      <c r="B209"/>
      <c r="C209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</row>
    <row r="210" spans="1:16" ht="15.6" x14ac:dyDescent="0.3">
      <c r="A210" s="7"/>
      <c r="B210"/>
      <c r="C210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</row>
    <row r="211" spans="1:16" ht="15.6" x14ac:dyDescent="0.3">
      <c r="A211" s="7"/>
      <c r="B211"/>
      <c r="C211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</row>
    <row r="212" spans="1:16" ht="15.6" x14ac:dyDescent="0.3">
      <c r="A212" s="7"/>
      <c r="B212"/>
      <c r="C212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</row>
    <row r="213" spans="1:16" ht="15.6" x14ac:dyDescent="0.3">
      <c r="A213" s="7"/>
      <c r="B213"/>
      <c r="C213"/>
      <c r="F213" s="3"/>
      <c r="G213" s="8"/>
      <c r="H213" s="8"/>
      <c r="I213" s="8"/>
      <c r="J213" s="8"/>
      <c r="K213" s="8"/>
      <c r="L213" s="8"/>
      <c r="M213" s="8"/>
      <c r="N213" s="8"/>
      <c r="O213" s="8"/>
      <c r="P213" s="8"/>
    </row>
    <row r="214" spans="1:16" ht="15.6" x14ac:dyDescent="0.3">
      <c r="A214" s="7"/>
      <c r="B214"/>
      <c r="C214"/>
      <c r="F214" s="3"/>
      <c r="G214" s="8"/>
      <c r="H214" s="8"/>
      <c r="I214" s="8"/>
      <c r="J214" s="8"/>
      <c r="K214" s="8"/>
      <c r="L214" s="8"/>
      <c r="M214" s="8"/>
      <c r="N214" s="8"/>
      <c r="O214" s="8"/>
      <c r="P214" s="8"/>
    </row>
    <row r="215" spans="1:16" ht="15.6" x14ac:dyDescent="0.3">
      <c r="A215" s="7"/>
      <c r="B215"/>
      <c r="C215"/>
      <c r="F215" s="3"/>
      <c r="G215" s="8"/>
      <c r="H215" s="8"/>
      <c r="I215" s="8"/>
      <c r="J215" s="8"/>
      <c r="K215" s="8"/>
      <c r="L215" s="8"/>
      <c r="M215" s="8"/>
      <c r="N215" s="8"/>
      <c r="O215" s="8"/>
      <c r="P215" s="8"/>
    </row>
    <row r="216" spans="1:16" ht="15.6" x14ac:dyDescent="0.3">
      <c r="A216" s="7"/>
      <c r="B216"/>
      <c r="C216"/>
      <c r="F216" s="3"/>
      <c r="G216" s="8"/>
      <c r="H216" s="8"/>
      <c r="I216" s="8"/>
      <c r="J216" s="8"/>
      <c r="K216" s="8"/>
      <c r="L216" s="8"/>
      <c r="M216" s="8"/>
      <c r="N216" s="8"/>
      <c r="O216" s="8"/>
      <c r="P216" s="8"/>
    </row>
    <row r="217" spans="1:16" ht="15.6" x14ac:dyDescent="0.3">
      <c r="A217" s="7"/>
      <c r="B217"/>
      <c r="C217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</row>
    <row r="218" spans="1:16" ht="15.6" x14ac:dyDescent="0.3">
      <c r="A218" s="7"/>
      <c r="B218"/>
      <c r="C21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</row>
    <row r="219" spans="1:16" ht="15.6" x14ac:dyDescent="0.3">
      <c r="A219" s="7"/>
      <c r="B219"/>
      <c r="C219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</row>
    <row r="220" spans="1:16" ht="15.6" x14ac:dyDescent="0.3">
      <c r="A220" s="7"/>
      <c r="B220"/>
      <c r="C220"/>
      <c r="F220" s="3"/>
      <c r="G220" s="8"/>
      <c r="H220" s="8"/>
      <c r="I220" s="8"/>
      <c r="J220" s="8"/>
      <c r="K220" s="8"/>
      <c r="L220" s="8"/>
      <c r="M220" s="8"/>
      <c r="N220" s="8"/>
      <c r="O220" s="8"/>
      <c r="P220" s="8"/>
    </row>
    <row r="221" spans="1:16" ht="15.6" x14ac:dyDescent="0.3">
      <c r="A221" s="7"/>
      <c r="B221"/>
      <c r="C221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</row>
    <row r="222" spans="1:16" ht="15.6" x14ac:dyDescent="0.3">
      <c r="A222" s="7"/>
      <c r="B222"/>
      <c r="C222"/>
    </row>
    <row r="223" spans="1:16" ht="15.6" x14ac:dyDescent="0.3">
      <c r="A223" s="7"/>
      <c r="B223"/>
      <c r="C223"/>
    </row>
    <row r="224" spans="1:16" ht="15.6" x14ac:dyDescent="0.3">
      <c r="A224" s="7"/>
      <c r="B224"/>
      <c r="C224"/>
    </row>
    <row r="225" spans="1:3" ht="15.6" x14ac:dyDescent="0.3">
      <c r="A225" s="7"/>
      <c r="B225"/>
      <c r="C225"/>
    </row>
    <row r="226" spans="1:3" ht="15.6" x14ac:dyDescent="0.3">
      <c r="A226" s="7"/>
      <c r="B226"/>
      <c r="C226"/>
    </row>
    <row r="227" spans="1:3" ht="15.6" x14ac:dyDescent="0.3">
      <c r="A227" s="7"/>
      <c r="B227"/>
      <c r="C227"/>
    </row>
    <row r="228" spans="1:3" ht="15.6" x14ac:dyDescent="0.3">
      <c r="A228" s="7"/>
      <c r="B228"/>
      <c r="C228"/>
    </row>
    <row r="229" spans="1:3" ht="15.6" x14ac:dyDescent="0.3">
      <c r="A229" s="7"/>
      <c r="B229"/>
      <c r="C229"/>
    </row>
    <row r="230" spans="1:3" ht="15.6" x14ac:dyDescent="0.3">
      <c r="A230" s="7"/>
      <c r="B230"/>
      <c r="C230"/>
    </row>
    <row r="231" spans="1:3" ht="15.6" x14ac:dyDescent="0.3">
      <c r="A231" s="7"/>
      <c r="B231"/>
      <c r="C231"/>
    </row>
    <row r="232" spans="1:3" ht="15.6" x14ac:dyDescent="0.3">
      <c r="A232" s="7"/>
      <c r="B232"/>
      <c r="C232"/>
    </row>
    <row r="233" spans="1:3" ht="15.6" x14ac:dyDescent="0.3">
      <c r="A233" s="7"/>
      <c r="B233"/>
      <c r="C233"/>
    </row>
    <row r="234" spans="1:3" ht="15.6" x14ac:dyDescent="0.3">
      <c r="A234" s="7"/>
      <c r="B234"/>
      <c r="C234"/>
    </row>
    <row r="235" spans="1:3" ht="15.6" x14ac:dyDescent="0.3">
      <c r="A235" s="7"/>
      <c r="B235"/>
      <c r="C235"/>
    </row>
    <row r="236" spans="1:3" ht="15.6" x14ac:dyDescent="0.3">
      <c r="A236" s="7"/>
      <c r="B236"/>
      <c r="C236"/>
    </row>
    <row r="237" spans="1:3" ht="15.6" x14ac:dyDescent="0.3">
      <c r="A237" s="7"/>
      <c r="B237"/>
      <c r="C237"/>
    </row>
    <row r="238" spans="1:3" ht="15.6" x14ac:dyDescent="0.3">
      <c r="A238" s="7"/>
      <c r="B238"/>
      <c r="C238"/>
    </row>
    <row r="239" spans="1:3" ht="15.6" x14ac:dyDescent="0.3">
      <c r="A239" s="7"/>
      <c r="B239"/>
      <c r="C239"/>
    </row>
    <row r="240" spans="1:3" ht="15.6" x14ac:dyDescent="0.3">
      <c r="A240" s="7"/>
      <c r="B240"/>
      <c r="C240"/>
    </row>
    <row r="241" spans="1:3" ht="15.6" x14ac:dyDescent="0.3">
      <c r="A241" s="7"/>
      <c r="B241"/>
      <c r="C241"/>
    </row>
    <row r="242" spans="1:3" ht="15.6" x14ac:dyDescent="0.3">
      <c r="A242" s="7"/>
      <c r="B242"/>
      <c r="C242"/>
    </row>
    <row r="243" spans="1:3" ht="15.6" x14ac:dyDescent="0.3">
      <c r="A243" s="7"/>
      <c r="B243"/>
      <c r="C243"/>
    </row>
    <row r="244" spans="1:3" ht="15.6" x14ac:dyDescent="0.3">
      <c r="A244" s="7"/>
      <c r="B244"/>
      <c r="C244"/>
    </row>
    <row r="245" spans="1:3" ht="15.6" x14ac:dyDescent="0.3">
      <c r="A245" s="7"/>
      <c r="B245"/>
      <c r="C245"/>
    </row>
    <row r="246" spans="1:3" ht="15.6" x14ac:dyDescent="0.3">
      <c r="A246" s="7"/>
      <c r="B246"/>
      <c r="C246"/>
    </row>
    <row r="247" spans="1:3" ht="15.6" x14ac:dyDescent="0.3">
      <c r="A247" s="7"/>
      <c r="B247"/>
      <c r="C247"/>
    </row>
    <row r="248" spans="1:3" ht="15.6" x14ac:dyDescent="0.3">
      <c r="A248" s="7"/>
      <c r="B248"/>
      <c r="C248"/>
    </row>
    <row r="249" spans="1:3" ht="15.6" x14ac:dyDescent="0.3">
      <c r="A249" s="7"/>
      <c r="B249"/>
      <c r="C249"/>
    </row>
    <row r="250" spans="1:3" ht="15.6" x14ac:dyDescent="0.3">
      <c r="A250" s="7"/>
      <c r="B250"/>
      <c r="C250"/>
    </row>
    <row r="251" spans="1:3" ht="15.6" x14ac:dyDescent="0.3">
      <c r="A251" s="7"/>
      <c r="B251"/>
      <c r="C251"/>
    </row>
    <row r="252" spans="1:3" ht="15.6" x14ac:dyDescent="0.3">
      <c r="A252" s="7"/>
      <c r="B252"/>
      <c r="C252"/>
    </row>
    <row r="253" spans="1:3" ht="15.6" x14ac:dyDescent="0.3">
      <c r="A253" s="7"/>
      <c r="B253"/>
      <c r="C253"/>
    </row>
    <row r="254" spans="1:3" ht="15.6" x14ac:dyDescent="0.3">
      <c r="A254" s="7"/>
      <c r="B254"/>
      <c r="C254"/>
    </row>
    <row r="255" spans="1:3" ht="15.6" x14ac:dyDescent="0.3">
      <c r="A255" s="7"/>
      <c r="B255"/>
      <c r="C255"/>
    </row>
    <row r="256" spans="1:3" ht="15.6" x14ac:dyDescent="0.3">
      <c r="A256" s="7"/>
      <c r="B256"/>
      <c r="C256"/>
    </row>
    <row r="257" spans="1:3" ht="15.6" x14ac:dyDescent="0.3">
      <c r="A257" s="7"/>
      <c r="B257"/>
      <c r="C257"/>
    </row>
    <row r="258" spans="1:3" ht="15.6" x14ac:dyDescent="0.3">
      <c r="A258" s="7"/>
      <c r="B258"/>
      <c r="C258"/>
    </row>
    <row r="259" spans="1:3" ht="15.6" x14ac:dyDescent="0.3">
      <c r="A259" s="7"/>
      <c r="B259"/>
      <c r="C259"/>
    </row>
    <row r="260" spans="1:3" ht="15.6" x14ac:dyDescent="0.3">
      <c r="A260" s="7"/>
      <c r="B260"/>
      <c r="C260"/>
    </row>
    <row r="261" spans="1:3" ht="15.6" x14ac:dyDescent="0.3">
      <c r="B261"/>
      <c r="C261"/>
    </row>
    <row r="262" spans="1:3" ht="15.6" x14ac:dyDescent="0.3">
      <c r="B262"/>
      <c r="C262"/>
    </row>
    <row r="263" spans="1:3" ht="15.6" x14ac:dyDescent="0.3">
      <c r="B263"/>
      <c r="C263"/>
    </row>
    <row r="264" spans="1:3" ht="15.6" x14ac:dyDescent="0.3">
      <c r="B264"/>
      <c r="C264"/>
    </row>
    <row r="265" spans="1:3" ht="15.6" x14ac:dyDescent="0.3">
      <c r="B265"/>
      <c r="C265"/>
    </row>
    <row r="266" spans="1:3" ht="15.6" x14ac:dyDescent="0.3">
      <c r="B266"/>
      <c r="C266"/>
    </row>
    <row r="267" spans="1:3" ht="15.6" x14ac:dyDescent="0.3">
      <c r="B267"/>
      <c r="C267"/>
    </row>
    <row r="268" spans="1:3" ht="15.6" x14ac:dyDescent="0.3">
      <c r="B268"/>
      <c r="C268"/>
    </row>
    <row r="269" spans="1:3" ht="15.6" x14ac:dyDescent="0.3">
      <c r="B269"/>
      <c r="C269"/>
    </row>
    <row r="270" spans="1:3" ht="15.6" x14ac:dyDescent="0.3">
      <c r="B270"/>
      <c r="C270"/>
    </row>
    <row r="271" spans="1:3" ht="15.6" x14ac:dyDescent="0.3">
      <c r="B271"/>
      <c r="C271"/>
    </row>
    <row r="272" spans="1:3" ht="15.6" x14ac:dyDescent="0.3">
      <c r="B272"/>
      <c r="C272"/>
    </row>
    <row r="273" spans="2:3" ht="15.6" x14ac:dyDescent="0.3">
      <c r="B273"/>
      <c r="C273"/>
    </row>
    <row r="274" spans="2:3" ht="15.6" x14ac:dyDescent="0.3">
      <c r="B274"/>
      <c r="C274"/>
    </row>
    <row r="275" spans="2:3" ht="15.6" x14ac:dyDescent="0.3">
      <c r="B275"/>
      <c r="C275"/>
    </row>
    <row r="276" spans="2:3" ht="15.6" x14ac:dyDescent="0.3">
      <c r="B276"/>
      <c r="C276"/>
    </row>
    <row r="277" spans="2:3" ht="15.6" x14ac:dyDescent="0.3">
      <c r="B277"/>
      <c r="C277"/>
    </row>
    <row r="278" spans="2:3" ht="15.6" x14ac:dyDescent="0.3">
      <c r="B278"/>
      <c r="C278"/>
    </row>
    <row r="279" spans="2:3" ht="15.6" x14ac:dyDescent="0.3">
      <c r="B279"/>
      <c r="C279"/>
    </row>
    <row r="280" spans="2:3" ht="15.6" x14ac:dyDescent="0.3">
      <c r="B280"/>
      <c r="C280"/>
    </row>
    <row r="281" spans="2:3" ht="15.6" x14ac:dyDescent="0.3">
      <c r="B281"/>
      <c r="C281"/>
    </row>
    <row r="282" spans="2:3" ht="15.6" x14ac:dyDescent="0.3">
      <c r="B282"/>
      <c r="C282"/>
    </row>
    <row r="283" spans="2:3" ht="15.6" x14ac:dyDescent="0.3">
      <c r="B283"/>
      <c r="C283"/>
    </row>
    <row r="284" spans="2:3" ht="15.6" x14ac:dyDescent="0.3">
      <c r="B284"/>
      <c r="C284"/>
    </row>
    <row r="285" spans="2:3" ht="15.6" x14ac:dyDescent="0.3">
      <c r="B285"/>
      <c r="C285"/>
    </row>
    <row r="286" spans="2:3" ht="15.6" x14ac:dyDescent="0.3">
      <c r="B286"/>
      <c r="C286"/>
    </row>
    <row r="287" spans="2:3" ht="15.6" x14ac:dyDescent="0.3">
      <c r="B287"/>
      <c r="C287"/>
    </row>
    <row r="288" spans="2:3" ht="15.6" x14ac:dyDescent="0.3">
      <c r="B288"/>
      <c r="C288"/>
    </row>
    <row r="289" spans="2:3" ht="15.6" x14ac:dyDescent="0.3">
      <c r="B289"/>
      <c r="C289"/>
    </row>
    <row r="290" spans="2:3" ht="15.6" x14ac:dyDescent="0.3">
      <c r="B290"/>
      <c r="C290"/>
    </row>
    <row r="291" spans="2:3" ht="15.6" x14ac:dyDescent="0.3">
      <c r="B291"/>
      <c r="C291"/>
    </row>
    <row r="292" spans="2:3" ht="15.6" x14ac:dyDescent="0.3">
      <c r="B292"/>
      <c r="C292"/>
    </row>
    <row r="293" spans="2:3" ht="15.6" x14ac:dyDescent="0.3">
      <c r="B293"/>
      <c r="C293"/>
    </row>
    <row r="294" spans="2:3" ht="15.6" x14ac:dyDescent="0.3">
      <c r="B294"/>
      <c r="C294"/>
    </row>
    <row r="295" spans="2:3" ht="15.6" x14ac:dyDescent="0.3">
      <c r="B295"/>
      <c r="C295"/>
    </row>
    <row r="296" spans="2:3" ht="15.6" x14ac:dyDescent="0.3">
      <c r="B296"/>
      <c r="C296"/>
    </row>
    <row r="297" spans="2:3" ht="15.6" x14ac:dyDescent="0.3">
      <c r="B297"/>
      <c r="C297"/>
    </row>
    <row r="298" spans="2:3" ht="15.6" x14ac:dyDescent="0.3">
      <c r="B298"/>
      <c r="C298"/>
    </row>
    <row r="299" spans="2:3" ht="15.6" x14ac:dyDescent="0.3">
      <c r="B299"/>
      <c r="C299"/>
    </row>
    <row r="300" spans="2:3" ht="15.6" x14ac:dyDescent="0.3">
      <c r="B300"/>
      <c r="C300"/>
    </row>
    <row r="301" spans="2:3" ht="15.6" x14ac:dyDescent="0.3">
      <c r="B301"/>
      <c r="C301"/>
    </row>
    <row r="302" spans="2:3" ht="15.6" x14ac:dyDescent="0.3">
      <c r="B302"/>
      <c r="C302"/>
    </row>
    <row r="303" spans="2:3" ht="15.6" x14ac:dyDescent="0.3">
      <c r="B303"/>
      <c r="C303"/>
    </row>
    <row r="304" spans="2:3" ht="15.6" x14ac:dyDescent="0.3">
      <c r="B304"/>
      <c r="C304"/>
    </row>
    <row r="305" spans="2:3" ht="15.6" x14ac:dyDescent="0.3">
      <c r="B305"/>
      <c r="C305"/>
    </row>
    <row r="306" spans="2:3" ht="15.6" x14ac:dyDescent="0.3">
      <c r="B306"/>
      <c r="C306"/>
    </row>
    <row r="307" spans="2:3" ht="15.6" x14ac:dyDescent="0.3">
      <c r="B307"/>
      <c r="C307"/>
    </row>
    <row r="308" spans="2:3" ht="15.6" x14ac:dyDescent="0.3">
      <c r="B308"/>
      <c r="C308"/>
    </row>
    <row r="309" spans="2:3" ht="15.6" x14ac:dyDescent="0.3">
      <c r="B309"/>
      <c r="C309"/>
    </row>
    <row r="310" spans="2:3" ht="15.6" x14ac:dyDescent="0.3">
      <c r="B310"/>
      <c r="C310"/>
    </row>
    <row r="311" spans="2:3" ht="15.6" x14ac:dyDescent="0.3">
      <c r="B311"/>
      <c r="C311"/>
    </row>
    <row r="312" spans="2:3" ht="15.6" x14ac:dyDescent="0.3">
      <c r="B312"/>
      <c r="C312"/>
    </row>
    <row r="313" spans="2:3" ht="15.6" x14ac:dyDescent="0.3">
      <c r="B313"/>
      <c r="C313"/>
    </row>
    <row r="314" spans="2:3" ht="15.6" x14ac:dyDescent="0.3">
      <c r="B314"/>
      <c r="C314"/>
    </row>
    <row r="315" spans="2:3" ht="15.6" x14ac:dyDescent="0.3">
      <c r="B315"/>
      <c r="C315"/>
    </row>
    <row r="316" spans="2:3" ht="15.6" x14ac:dyDescent="0.3">
      <c r="B316"/>
      <c r="C316"/>
    </row>
    <row r="317" spans="2:3" ht="15.6" x14ac:dyDescent="0.3">
      <c r="B317"/>
      <c r="C317"/>
    </row>
    <row r="318" spans="2:3" ht="15.6" x14ac:dyDescent="0.3">
      <c r="B318"/>
      <c r="C318"/>
    </row>
    <row r="319" spans="2:3" ht="15.6" x14ac:dyDescent="0.3">
      <c r="B319"/>
      <c r="C319"/>
    </row>
    <row r="320" spans="2:3" ht="15.6" x14ac:dyDescent="0.3">
      <c r="B320"/>
      <c r="C320"/>
    </row>
    <row r="321" spans="2:3" ht="15.6" x14ac:dyDescent="0.3">
      <c r="B321"/>
      <c r="C321"/>
    </row>
    <row r="322" spans="2:3" ht="15.6" x14ac:dyDescent="0.3">
      <c r="B322"/>
      <c r="C322"/>
    </row>
    <row r="323" spans="2:3" ht="15.6" x14ac:dyDescent="0.3">
      <c r="B323"/>
      <c r="C323"/>
    </row>
    <row r="324" spans="2:3" ht="15.6" x14ac:dyDescent="0.3">
      <c r="B324"/>
      <c r="C324"/>
    </row>
    <row r="325" spans="2:3" ht="15.6" x14ac:dyDescent="0.3">
      <c r="B325"/>
      <c r="C325"/>
    </row>
    <row r="326" spans="2:3" ht="15.6" x14ac:dyDescent="0.3">
      <c r="B326"/>
      <c r="C326"/>
    </row>
    <row r="327" spans="2:3" ht="15.6" x14ac:dyDescent="0.3">
      <c r="B327"/>
      <c r="C327"/>
    </row>
    <row r="328" spans="2:3" ht="15.6" x14ac:dyDescent="0.3">
      <c r="B328"/>
      <c r="C328"/>
    </row>
    <row r="329" spans="2:3" ht="15.6" x14ac:dyDescent="0.3">
      <c r="B329"/>
      <c r="C329"/>
    </row>
    <row r="330" spans="2:3" ht="15.6" x14ac:dyDescent="0.3">
      <c r="B330"/>
      <c r="C330"/>
    </row>
    <row r="331" spans="2:3" ht="15.6" x14ac:dyDescent="0.3">
      <c r="B331"/>
      <c r="C331"/>
    </row>
    <row r="332" spans="2:3" ht="15.6" x14ac:dyDescent="0.3">
      <c r="B332"/>
      <c r="C332"/>
    </row>
    <row r="333" spans="2:3" ht="15.6" x14ac:dyDescent="0.3">
      <c r="B333"/>
      <c r="C333"/>
    </row>
    <row r="334" spans="2:3" ht="15.6" x14ac:dyDescent="0.3">
      <c r="B334"/>
      <c r="C334"/>
    </row>
    <row r="335" spans="2:3" ht="15.6" x14ac:dyDescent="0.3">
      <c r="B335"/>
      <c r="C335"/>
    </row>
    <row r="336" spans="2:3" ht="15.6" x14ac:dyDescent="0.3">
      <c r="B336"/>
      <c r="C336"/>
    </row>
    <row r="337" spans="2:3" ht="15.6" x14ac:dyDescent="0.3">
      <c r="B337"/>
      <c r="C337"/>
    </row>
    <row r="338" spans="2:3" ht="15.6" x14ac:dyDescent="0.3">
      <c r="B338"/>
      <c r="C338"/>
    </row>
    <row r="339" spans="2:3" ht="15.6" x14ac:dyDescent="0.3">
      <c r="B339"/>
      <c r="C339"/>
    </row>
    <row r="340" spans="2:3" ht="15.6" x14ac:dyDescent="0.3">
      <c r="B340"/>
      <c r="C340"/>
    </row>
    <row r="341" spans="2:3" ht="15.6" x14ac:dyDescent="0.3">
      <c r="B341"/>
      <c r="C341"/>
    </row>
    <row r="342" spans="2:3" ht="15.6" x14ac:dyDescent="0.3">
      <c r="B342"/>
      <c r="C342"/>
    </row>
    <row r="343" spans="2:3" ht="15.6" x14ac:dyDescent="0.3">
      <c r="B343"/>
      <c r="C343"/>
    </row>
    <row r="344" spans="2:3" ht="15.6" x14ac:dyDescent="0.3">
      <c r="B344"/>
      <c r="C344"/>
    </row>
    <row r="345" spans="2:3" ht="15.6" x14ac:dyDescent="0.3">
      <c r="B345"/>
      <c r="C345"/>
    </row>
    <row r="346" spans="2:3" ht="15.6" x14ac:dyDescent="0.3">
      <c r="B346"/>
      <c r="C346"/>
    </row>
    <row r="347" spans="2:3" ht="15.6" x14ac:dyDescent="0.3">
      <c r="B347"/>
      <c r="C347"/>
    </row>
    <row r="348" spans="2:3" ht="15.6" x14ac:dyDescent="0.3">
      <c r="B348"/>
      <c r="C348"/>
    </row>
    <row r="349" spans="2:3" ht="15.6" x14ac:dyDescent="0.3">
      <c r="B349"/>
      <c r="C349"/>
    </row>
    <row r="350" spans="2:3" ht="15.6" x14ac:dyDescent="0.3">
      <c r="B350"/>
      <c r="C350"/>
    </row>
    <row r="351" spans="2:3" ht="15.6" x14ac:dyDescent="0.3">
      <c r="B351"/>
      <c r="C351"/>
    </row>
    <row r="352" spans="2:3" ht="15.6" x14ac:dyDescent="0.3">
      <c r="B352"/>
      <c r="C352"/>
    </row>
    <row r="353" spans="2:3" ht="15.6" x14ac:dyDescent="0.3">
      <c r="B353"/>
      <c r="C353"/>
    </row>
    <row r="354" spans="2:3" ht="15.6" x14ac:dyDescent="0.3">
      <c r="B354"/>
      <c r="C354"/>
    </row>
    <row r="355" spans="2:3" ht="15.6" x14ac:dyDescent="0.3">
      <c r="B355"/>
      <c r="C355"/>
    </row>
    <row r="356" spans="2:3" ht="15.6" x14ac:dyDescent="0.3">
      <c r="B356"/>
      <c r="C356"/>
    </row>
    <row r="357" spans="2:3" ht="15.6" x14ac:dyDescent="0.3">
      <c r="B357"/>
      <c r="C357"/>
    </row>
    <row r="358" spans="2:3" ht="15.6" x14ac:dyDescent="0.3">
      <c r="B358"/>
      <c r="C358"/>
    </row>
    <row r="359" spans="2:3" ht="15.6" x14ac:dyDescent="0.3">
      <c r="B359"/>
      <c r="C359"/>
    </row>
    <row r="360" spans="2:3" ht="15.6" x14ac:dyDescent="0.3">
      <c r="B360"/>
      <c r="C360"/>
    </row>
    <row r="361" spans="2:3" ht="15.6" x14ac:dyDescent="0.3">
      <c r="B361"/>
      <c r="C361"/>
    </row>
    <row r="362" spans="2:3" ht="15.6" x14ac:dyDescent="0.3">
      <c r="B362"/>
      <c r="C362"/>
    </row>
    <row r="363" spans="2:3" ht="15.6" x14ac:dyDescent="0.3">
      <c r="B363"/>
      <c r="C363"/>
    </row>
    <row r="364" spans="2:3" ht="15.6" x14ac:dyDescent="0.3">
      <c r="B364"/>
      <c r="C364"/>
    </row>
    <row r="365" spans="2:3" ht="15.6" x14ac:dyDescent="0.3">
      <c r="B365"/>
      <c r="C365"/>
    </row>
    <row r="366" spans="2:3" ht="15.6" x14ac:dyDescent="0.3">
      <c r="B366"/>
      <c r="C366"/>
    </row>
    <row r="367" spans="2:3" ht="15.6" x14ac:dyDescent="0.3">
      <c r="B367"/>
      <c r="C367"/>
    </row>
    <row r="368" spans="2:3" ht="15.6" x14ac:dyDescent="0.3">
      <c r="B368"/>
      <c r="C368"/>
    </row>
    <row r="369" spans="2:3" ht="15.6" x14ac:dyDescent="0.3">
      <c r="B369"/>
      <c r="C369"/>
    </row>
    <row r="370" spans="2:3" ht="15.6" x14ac:dyDescent="0.3">
      <c r="B370"/>
      <c r="C370"/>
    </row>
    <row r="371" spans="2:3" ht="15.6" x14ac:dyDescent="0.3">
      <c r="B371"/>
      <c r="C371"/>
    </row>
    <row r="372" spans="2:3" ht="15.6" x14ac:dyDescent="0.3">
      <c r="B372"/>
      <c r="C372"/>
    </row>
    <row r="373" spans="2:3" ht="15.6" x14ac:dyDescent="0.3">
      <c r="B373"/>
      <c r="C373"/>
    </row>
    <row r="374" spans="2:3" ht="15.6" x14ac:dyDescent="0.3">
      <c r="B374"/>
      <c r="C374"/>
    </row>
    <row r="375" spans="2:3" ht="15.6" x14ac:dyDescent="0.3">
      <c r="B375"/>
      <c r="C375"/>
    </row>
    <row r="376" spans="2:3" ht="15.6" x14ac:dyDescent="0.3">
      <c r="B376"/>
      <c r="C376"/>
    </row>
    <row r="377" spans="2:3" ht="15.6" x14ac:dyDescent="0.3">
      <c r="B377"/>
      <c r="C377"/>
    </row>
    <row r="378" spans="2:3" ht="15.6" x14ac:dyDescent="0.3">
      <c r="B378"/>
      <c r="C378"/>
    </row>
    <row r="379" spans="2:3" ht="15.6" x14ac:dyDescent="0.3">
      <c r="B379"/>
      <c r="C379"/>
    </row>
    <row r="380" spans="2:3" ht="15.6" x14ac:dyDescent="0.3">
      <c r="B380"/>
      <c r="C380"/>
    </row>
    <row r="381" spans="2:3" ht="15.6" x14ac:dyDescent="0.3">
      <c r="B381"/>
      <c r="C381"/>
    </row>
    <row r="382" spans="2:3" ht="15.6" x14ac:dyDescent="0.3">
      <c r="B382"/>
      <c r="C382"/>
    </row>
    <row r="383" spans="2:3" ht="15.6" x14ac:dyDescent="0.3">
      <c r="B383"/>
      <c r="C383"/>
    </row>
    <row r="384" spans="2:3" ht="15.6" x14ac:dyDescent="0.3">
      <c r="B384"/>
      <c r="C384"/>
    </row>
    <row r="385" spans="2:3" ht="15.6" x14ac:dyDescent="0.3">
      <c r="B385"/>
      <c r="C385"/>
    </row>
    <row r="386" spans="2:3" ht="15.6" x14ac:dyDescent="0.3">
      <c r="B386"/>
      <c r="C386"/>
    </row>
    <row r="387" spans="2:3" ht="15.6" x14ac:dyDescent="0.3">
      <c r="B387"/>
      <c r="C387"/>
    </row>
    <row r="388" spans="2:3" ht="15.6" x14ac:dyDescent="0.3">
      <c r="B388"/>
      <c r="C388"/>
    </row>
    <row r="389" spans="2:3" ht="15.6" x14ac:dyDescent="0.3">
      <c r="B389"/>
      <c r="C389"/>
    </row>
    <row r="390" spans="2:3" ht="15.6" x14ac:dyDescent="0.3">
      <c r="B390"/>
      <c r="C390"/>
    </row>
    <row r="391" spans="2:3" ht="15.6" x14ac:dyDescent="0.3">
      <c r="B391"/>
      <c r="C391"/>
    </row>
    <row r="392" spans="2:3" ht="15.6" x14ac:dyDescent="0.3">
      <c r="B392"/>
      <c r="C392"/>
    </row>
    <row r="393" spans="2:3" ht="15.6" x14ac:dyDescent="0.3">
      <c r="B393"/>
      <c r="C393"/>
    </row>
    <row r="394" spans="2:3" ht="15.6" x14ac:dyDescent="0.3">
      <c r="B394"/>
      <c r="C394"/>
    </row>
    <row r="395" spans="2:3" ht="15.6" x14ac:dyDescent="0.3">
      <c r="B395"/>
      <c r="C395"/>
    </row>
    <row r="396" spans="2:3" ht="15.6" x14ac:dyDescent="0.3">
      <c r="B396"/>
      <c r="C396"/>
    </row>
    <row r="397" spans="2:3" ht="15.6" x14ac:dyDescent="0.3">
      <c r="B397"/>
      <c r="C397"/>
    </row>
    <row r="398" spans="2:3" ht="15.6" x14ac:dyDescent="0.3">
      <c r="B398"/>
      <c r="C398"/>
    </row>
    <row r="399" spans="2:3" ht="15.6" x14ac:dyDescent="0.3">
      <c r="B399"/>
      <c r="C399"/>
    </row>
    <row r="400" spans="2:3" ht="15.6" x14ac:dyDescent="0.3">
      <c r="B400"/>
      <c r="C400"/>
    </row>
    <row r="401" spans="2:3" ht="15.6" x14ac:dyDescent="0.3">
      <c r="B401"/>
      <c r="C401"/>
    </row>
    <row r="402" spans="2:3" ht="15.6" x14ac:dyDescent="0.3">
      <c r="B402"/>
      <c r="C402"/>
    </row>
    <row r="403" spans="2:3" ht="15.6" x14ac:dyDescent="0.3">
      <c r="B403"/>
      <c r="C403"/>
    </row>
  </sheetData>
  <sheetProtection selectLockedCells="1"/>
  <autoFilter ref="A1:S140" xr:uid="{00000000-0009-0000-0000-000002000000}"/>
  <sortState xmlns:xlrd2="http://schemas.microsoft.com/office/spreadsheetml/2017/richdata2" ref="A2:S73">
    <sortCondition ref="E2:E73"/>
    <sortCondition ref="Q2:Q73"/>
  </sortState>
  <phoneticPr fontId="5" type="noConversion"/>
  <conditionalFormatting sqref="A1:A1048576">
    <cfRule type="duplicateValues" dxfId="0" priority="1"/>
  </conditionalFormatting>
  <pageMargins left="0.23622047244094491" right="0.23622047244094491" top="0.74803149606299213" bottom="0.74803149606299213" header="0.31496062992125984" footer="0.31496062992125984"/>
  <pageSetup paperSize="9" orientation="landscape" r:id="rId2"/>
  <headerFooter>
    <oddHeader xml:space="preserve">&amp;CAqueduct Classics Sunday 4th February 2024
</oddHeader>
    <oddFooter>&amp;LPublished &amp;D &amp;T Version&amp;C&amp;A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autoPageBreaks="0" fitToPage="1"/>
  </sheetPr>
  <dimension ref="A1:P100"/>
  <sheetViews>
    <sheetView tabSelected="1" zoomScale="140" zoomScaleNormal="140" workbookViewId="0">
      <selection sqref="A1:P65"/>
    </sheetView>
  </sheetViews>
  <sheetFormatPr defaultColWidth="11" defaultRowHeight="15.6" x14ac:dyDescent="0.3"/>
  <cols>
    <col min="1" max="1" width="3.796875" customWidth="1"/>
    <col min="2" max="2" width="20.5" bestFit="1" customWidth="1"/>
    <col min="3" max="3" width="21.5" bestFit="1" customWidth="1"/>
    <col min="4" max="4" width="23.5" bestFit="1" customWidth="1"/>
    <col min="5" max="5" width="7" customWidth="1"/>
    <col min="6" max="16" width="5.19921875" customWidth="1"/>
  </cols>
  <sheetData>
    <row r="1" spans="1:1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58</v>
      </c>
      <c r="F1" s="2">
        <v>1</v>
      </c>
      <c r="G1" s="2">
        <v>2</v>
      </c>
      <c r="H1" s="2">
        <v>3</v>
      </c>
      <c r="I1" s="2">
        <v>4</v>
      </c>
      <c r="J1" s="2">
        <v>5</v>
      </c>
      <c r="K1" s="2">
        <v>6</v>
      </c>
      <c r="L1" s="2">
        <v>7</v>
      </c>
      <c r="M1" s="2">
        <v>8</v>
      </c>
      <c r="N1" s="2">
        <v>9</v>
      </c>
      <c r="O1" s="2">
        <v>10</v>
      </c>
      <c r="P1" s="17" t="s">
        <v>5</v>
      </c>
    </row>
    <row r="2" spans="1:16" x14ac:dyDescent="0.3">
      <c r="A2" s="6">
        <v>42</v>
      </c>
      <c r="B2" s="6" t="str">
        <f>IFERROR(VLOOKUP(A2,[1]September!$A:$G,2,0),"")</f>
        <v>Kev Ellis</v>
      </c>
      <c r="C2" s="6" t="str">
        <f>IFERROR(VLOOKUP(A2,[1]September!$A:$G,6,0),"")</f>
        <v>Triumph Cub</v>
      </c>
      <c r="D2" s="13" t="str">
        <f>IFERROR(VLOOKUP(A2,[1]September!$A:$G,7,0),"")</f>
        <v>Pre 65 Expert</v>
      </c>
      <c r="E2" s="13">
        <f>IFERROR(VLOOKUP(D2,Lookup!$D$3:$E$27,2,0),"")</f>
        <v>1</v>
      </c>
      <c r="F2" s="26">
        <v>3</v>
      </c>
      <c r="G2" s="26">
        <v>0</v>
      </c>
      <c r="H2" s="26">
        <v>5</v>
      </c>
      <c r="I2" s="26">
        <v>3</v>
      </c>
      <c r="J2" s="26">
        <v>8</v>
      </c>
      <c r="K2" s="26">
        <v>1</v>
      </c>
      <c r="L2" s="26">
        <v>0</v>
      </c>
      <c r="M2" s="26">
        <v>7</v>
      </c>
      <c r="N2" s="26">
        <v>3</v>
      </c>
      <c r="O2" s="26">
        <v>0</v>
      </c>
      <c r="P2" s="19">
        <f>SUM(F2:O2)</f>
        <v>30</v>
      </c>
    </row>
    <row r="3" spans="1:16" x14ac:dyDescent="0.3">
      <c r="A3" s="6">
        <v>26</v>
      </c>
      <c r="B3" s="6" t="str">
        <f>IFERROR(VLOOKUP(A3,[1]September!$A:$G,2,0),"")</f>
        <v>Robin Foulkes</v>
      </c>
      <c r="C3" s="6" t="str">
        <f>IFERROR(VLOOKUP(A3,[1]September!$A:$G,6,0),"")</f>
        <v>Francis Barnett 260</v>
      </c>
      <c r="D3" s="13" t="str">
        <f>IFERROR(VLOOKUP(A3,[1]September!$A:$G,7,0),"")</f>
        <v>Pre 65 Intermediate</v>
      </c>
      <c r="E3" s="13">
        <f>IFERROR(VLOOKUP(D3,Lookup!$D$3:$E$27,2,0),"")</f>
        <v>2</v>
      </c>
      <c r="F3" s="21">
        <v>5</v>
      </c>
      <c r="G3" s="21">
        <v>0</v>
      </c>
      <c r="H3" s="21">
        <v>1</v>
      </c>
      <c r="I3" s="21">
        <v>0</v>
      </c>
      <c r="J3" s="21">
        <v>1</v>
      </c>
      <c r="K3" s="21">
        <v>5</v>
      </c>
      <c r="L3" s="21">
        <v>0</v>
      </c>
      <c r="M3" s="21">
        <v>2</v>
      </c>
      <c r="N3" s="21">
        <v>0</v>
      </c>
      <c r="O3" s="21">
        <v>0</v>
      </c>
      <c r="P3" s="19">
        <f>SUM(F3:O3)</f>
        <v>14</v>
      </c>
    </row>
    <row r="4" spans="1:16" x14ac:dyDescent="0.3">
      <c r="A4" s="6">
        <v>21</v>
      </c>
      <c r="B4" s="6" t="str">
        <f>IFERROR(VLOOKUP(A4,[1]September!$A:$G,2,0),"")</f>
        <v>Jim Droughton</v>
      </c>
      <c r="C4" s="6" t="str">
        <f>IFERROR(VLOOKUP(A4,[1]September!$A:$G,6,0),"")</f>
        <v>Dot Trials 250</v>
      </c>
      <c r="D4" s="13" t="str">
        <f>IFERROR(VLOOKUP(A4,[1]September!$A:$G,7,0),"")</f>
        <v>Pre 65 Intermediate</v>
      </c>
      <c r="E4" s="13">
        <f>IFERROR(VLOOKUP(D4,Lookup!$D$3:$E$27,2,0),"")</f>
        <v>2</v>
      </c>
      <c r="F4" s="21">
        <v>7</v>
      </c>
      <c r="G4" s="21">
        <v>0</v>
      </c>
      <c r="H4" s="21">
        <v>0</v>
      </c>
      <c r="I4" s="21">
        <v>5</v>
      </c>
      <c r="J4" s="21">
        <v>0</v>
      </c>
      <c r="K4" s="21">
        <v>1</v>
      </c>
      <c r="L4" s="21">
        <v>2</v>
      </c>
      <c r="M4" s="21">
        <v>0</v>
      </c>
      <c r="N4" s="21">
        <v>4</v>
      </c>
      <c r="O4" s="21">
        <v>0</v>
      </c>
      <c r="P4" s="28">
        <f>SUM(F4:O4)</f>
        <v>19</v>
      </c>
    </row>
    <row r="5" spans="1:16" x14ac:dyDescent="0.3">
      <c r="A5" s="6">
        <v>20</v>
      </c>
      <c r="B5" s="6" t="str">
        <f>IFERROR(VLOOKUP(A5,[1]September!$A:$G,2,0),"")</f>
        <v>Dave Lovell</v>
      </c>
      <c r="C5" s="6" t="str">
        <f>IFERROR(VLOOKUP(A5,[1]September!$A:$G,6,0),"")</f>
        <v>Triumph Tiger Cub 250</v>
      </c>
      <c r="D5" s="13" t="str">
        <f>IFERROR(VLOOKUP(A5,[1]September!$A:$G,7,0),"")</f>
        <v>Pre 65 Intermediate</v>
      </c>
      <c r="E5" s="13">
        <f>IFERROR(VLOOKUP(D5,Lookup!$D$3:$E$27,2,0),"")</f>
        <v>2</v>
      </c>
      <c r="F5" s="21">
        <v>10</v>
      </c>
      <c r="G5" s="21">
        <v>0</v>
      </c>
      <c r="H5" s="21">
        <v>2</v>
      </c>
      <c r="I5" s="21">
        <v>11</v>
      </c>
      <c r="J5" s="21">
        <v>1</v>
      </c>
      <c r="K5" s="21">
        <v>5</v>
      </c>
      <c r="L5" s="21">
        <v>3</v>
      </c>
      <c r="M5" s="21">
        <v>7</v>
      </c>
      <c r="N5" s="21">
        <v>13</v>
      </c>
      <c r="O5" s="21">
        <v>0</v>
      </c>
      <c r="P5" s="19">
        <f>SUM(F5:O5)</f>
        <v>52</v>
      </c>
    </row>
    <row r="6" spans="1:16" x14ac:dyDescent="0.3">
      <c r="A6" s="6">
        <v>57</v>
      </c>
      <c r="B6" s="6" t="str">
        <f>IFERROR(VLOOKUP(A6,[1]September!$A:$G,2,0),"")</f>
        <v>Tony Bradley</v>
      </c>
      <c r="C6" s="6" t="str">
        <f>IFERROR(VLOOKUP(A6,[1]September!$A:$G,6,0),"")</f>
        <v>Bantam 185</v>
      </c>
      <c r="D6" s="13" t="str">
        <f>IFERROR(VLOOKUP(A6,[1]September!$A:$G,7,0),"")</f>
        <v>Pre 65 Intermediate</v>
      </c>
      <c r="E6" s="13">
        <f>IFERROR(VLOOKUP(D6,Lookup!$D$3:$E$27,2,0),"")</f>
        <v>2</v>
      </c>
      <c r="F6" s="21">
        <v>13</v>
      </c>
      <c r="G6" s="21">
        <v>0</v>
      </c>
      <c r="H6" s="21">
        <v>6</v>
      </c>
      <c r="I6" s="21">
        <v>13</v>
      </c>
      <c r="J6" s="21">
        <v>5</v>
      </c>
      <c r="K6" s="21">
        <v>10</v>
      </c>
      <c r="L6" s="21">
        <v>0</v>
      </c>
      <c r="M6" s="21">
        <v>9</v>
      </c>
      <c r="N6" s="21">
        <v>4</v>
      </c>
      <c r="O6" s="21">
        <v>0</v>
      </c>
      <c r="P6" s="19">
        <f>SUM(F6:O6)</f>
        <v>60</v>
      </c>
    </row>
    <row r="7" spans="1:16" x14ac:dyDescent="0.3">
      <c r="A7" s="6">
        <v>62</v>
      </c>
      <c r="B7" s="6" t="str">
        <f>IFERROR(VLOOKUP(A7,[1]September!$A:$G,2,0),"")</f>
        <v>Mark Lucas</v>
      </c>
      <c r="C7" s="6" t="str">
        <f>IFERROR(VLOOKUP(A7,[1]September!$A:$G,6,0),"")</f>
        <v>Drayton Villiers 250</v>
      </c>
      <c r="D7" s="13" t="str">
        <f>IFERROR(VLOOKUP(A7,[1]September!$A:$G,7,0),"")</f>
        <v>Pre 65 Intermediate</v>
      </c>
      <c r="E7" s="13">
        <f>IFERROR(VLOOKUP(D7,Lookup!$D$3:$E$27,2,0),"")</f>
        <v>2</v>
      </c>
      <c r="F7" s="21">
        <v>12</v>
      </c>
      <c r="G7" s="21">
        <v>1</v>
      </c>
      <c r="H7" s="21">
        <v>3</v>
      </c>
      <c r="I7" s="21">
        <v>10</v>
      </c>
      <c r="J7" s="21">
        <v>5</v>
      </c>
      <c r="K7" s="21">
        <v>5</v>
      </c>
      <c r="L7" s="21">
        <v>0</v>
      </c>
      <c r="M7" s="21">
        <v>14</v>
      </c>
      <c r="N7" s="21">
        <v>7</v>
      </c>
      <c r="O7" s="21">
        <v>3</v>
      </c>
      <c r="P7" s="19">
        <f>SUM(F7:O7)</f>
        <v>60</v>
      </c>
    </row>
    <row r="8" spans="1:16" x14ac:dyDescent="0.3">
      <c r="A8" s="6">
        <v>18</v>
      </c>
      <c r="B8" s="6" t="str">
        <f>IFERROR(VLOOKUP(A8,[1]September!$A:$G,2,0),"")</f>
        <v>Graham Miller</v>
      </c>
      <c r="C8" s="6" t="str">
        <f>IFERROR(VLOOKUP(A8,[1]September!$A:$G,6,0),"")</f>
        <v>Triumph Tiger Cub 200</v>
      </c>
      <c r="D8" s="13" t="str">
        <f>IFERROR(VLOOKUP(A8,[1]September!$A:$G,7,0),"")</f>
        <v>Pre 65 Intermediate</v>
      </c>
      <c r="E8" s="13">
        <f>IFERROR(VLOOKUP(D8,Lookup!$D$3:$E$27,2,0),"")</f>
        <v>2</v>
      </c>
      <c r="F8" s="21">
        <v>15</v>
      </c>
      <c r="G8" s="21">
        <v>0</v>
      </c>
      <c r="H8" s="21">
        <v>13</v>
      </c>
      <c r="I8" s="21">
        <v>13</v>
      </c>
      <c r="J8" s="21">
        <v>10</v>
      </c>
      <c r="K8" s="21">
        <v>7</v>
      </c>
      <c r="L8" s="21">
        <v>0</v>
      </c>
      <c r="M8" s="21">
        <v>6</v>
      </c>
      <c r="N8" s="21">
        <v>3</v>
      </c>
      <c r="O8" s="21">
        <v>0</v>
      </c>
      <c r="P8" s="19">
        <f>SUM(F8:O8)</f>
        <v>67</v>
      </c>
    </row>
    <row r="9" spans="1:16" x14ac:dyDescent="0.3">
      <c r="A9" s="6">
        <v>12</v>
      </c>
      <c r="B9" s="6" t="str">
        <f>IFERROR(VLOOKUP(A9,[1]September!$A:$G,2,0),"")</f>
        <v>Adrian Kent</v>
      </c>
      <c r="C9" s="6" t="str">
        <f>IFERROR(VLOOKUP(A9,[1]September!$A:$G,6,0),"")</f>
        <v>Drayton Villiers 250</v>
      </c>
      <c r="D9" s="13" t="str">
        <f>IFERROR(VLOOKUP(A9,[1]September!$A:$G,7,0),"")</f>
        <v>Pre 65 Intermediate</v>
      </c>
      <c r="E9" s="13">
        <f>IFERROR(VLOOKUP(D9,Lookup!$D$3:$E$27,2,0),"")</f>
        <v>2</v>
      </c>
      <c r="F9" s="21"/>
      <c r="G9" s="21"/>
      <c r="H9" s="21" t="s">
        <v>191</v>
      </c>
      <c r="I9" s="21" t="s">
        <v>192</v>
      </c>
      <c r="J9" s="21" t="s">
        <v>193</v>
      </c>
      <c r="K9" s="21" t="s">
        <v>194</v>
      </c>
      <c r="L9" s="21" t="s">
        <v>191</v>
      </c>
      <c r="M9" s="21" t="s">
        <v>192</v>
      </c>
      <c r="N9" s="21" t="s">
        <v>128</v>
      </c>
      <c r="O9" s="21"/>
      <c r="P9" s="27"/>
    </row>
    <row r="10" spans="1:16" x14ac:dyDescent="0.3">
      <c r="A10" s="6">
        <v>15</v>
      </c>
      <c r="B10" s="6" t="str">
        <f>IFERROR(VLOOKUP(A10,[1]September!$A:$G,2,0),"")</f>
        <v>Paul Brimelow</v>
      </c>
      <c r="C10" s="6" t="str">
        <f>IFERROR(VLOOKUP(A10,[1]September!$A:$G,6,0),"")</f>
        <v>Cotton 220</v>
      </c>
      <c r="D10" s="13" t="str">
        <f>IFERROR(VLOOKUP(A10,[1]September!$A:$G,7,0),"")</f>
        <v>Pre 65 Clubman</v>
      </c>
      <c r="E10" s="13">
        <f>IFERROR(VLOOKUP(D10,Lookup!$D$3:$E$27,2,0),"")</f>
        <v>3</v>
      </c>
      <c r="F10" s="21">
        <v>0</v>
      </c>
      <c r="G10" s="21">
        <v>1</v>
      </c>
      <c r="H10" s="21">
        <v>2</v>
      </c>
      <c r="I10" s="21">
        <v>6</v>
      </c>
      <c r="J10" s="21">
        <v>1</v>
      </c>
      <c r="K10" s="21">
        <v>1</v>
      </c>
      <c r="L10" s="21">
        <v>1</v>
      </c>
      <c r="M10" s="21">
        <v>1</v>
      </c>
      <c r="N10" s="21">
        <v>0</v>
      </c>
      <c r="O10" s="21">
        <v>3</v>
      </c>
      <c r="P10" s="19">
        <f>SUM(F10:O10)</f>
        <v>16</v>
      </c>
    </row>
    <row r="11" spans="1:16" x14ac:dyDescent="0.3">
      <c r="A11" s="6">
        <v>56</v>
      </c>
      <c r="B11" s="6" t="str">
        <f>IFERROR(VLOOKUP(A11,[1]September!$A:$G,2,0),"")</f>
        <v>Mat Duff</v>
      </c>
      <c r="C11" s="6" t="str">
        <f>IFERROR(VLOOKUP(A11,[1]September!$A:$G,6,0),"")</f>
        <v>BSA B40 350</v>
      </c>
      <c r="D11" s="13" t="str">
        <f>IFERROR(VLOOKUP(A11,[1]September!$A:$G,7,0),"")</f>
        <v>Pre 65 Clubman</v>
      </c>
      <c r="E11" s="13">
        <f>IFERROR(VLOOKUP(D11,Lookup!$D$3:$E$27,2,0),"")</f>
        <v>3</v>
      </c>
      <c r="F11" s="21">
        <v>0</v>
      </c>
      <c r="G11" s="21">
        <v>3</v>
      </c>
      <c r="H11" s="21">
        <v>3</v>
      </c>
      <c r="I11" s="21">
        <v>9</v>
      </c>
      <c r="J11" s="21">
        <v>8</v>
      </c>
      <c r="K11" s="21">
        <v>5</v>
      </c>
      <c r="L11" s="21">
        <v>0</v>
      </c>
      <c r="M11" s="21">
        <v>0</v>
      </c>
      <c r="N11" s="21">
        <v>0</v>
      </c>
      <c r="O11" s="21">
        <v>0</v>
      </c>
      <c r="P11" s="28">
        <f>SUM(F11:O11)</f>
        <v>28</v>
      </c>
    </row>
    <row r="12" spans="1:16" x14ac:dyDescent="0.3">
      <c r="A12" s="6">
        <v>65</v>
      </c>
      <c r="B12" s="6" t="str">
        <f>IFERROR(VLOOKUP(A12,[1]September!$A:$G,2,0),"")</f>
        <v>Mark Gaskell</v>
      </c>
      <c r="C12" s="6" t="str">
        <f>IFERROR(VLOOKUP(A12,[1]September!$A:$G,6,0),"")</f>
        <v>Triumph Twin 350</v>
      </c>
      <c r="D12" s="13" t="str">
        <f>IFERROR(VLOOKUP(A12,[1]September!$A:$G,7,0),"")</f>
        <v>Pre 65 Clubman</v>
      </c>
      <c r="E12" s="13">
        <f>IFERROR(VLOOKUP(D12,Lookup!$D$3:$E$27,2,0),"")</f>
        <v>3</v>
      </c>
      <c r="F12" s="21">
        <v>1</v>
      </c>
      <c r="G12" s="21">
        <v>7</v>
      </c>
      <c r="H12" s="21">
        <v>16</v>
      </c>
      <c r="I12" s="21">
        <v>15</v>
      </c>
      <c r="J12" s="21">
        <v>8</v>
      </c>
      <c r="K12" s="21">
        <v>4</v>
      </c>
      <c r="L12" s="21">
        <v>2</v>
      </c>
      <c r="M12" s="21">
        <v>0</v>
      </c>
      <c r="N12" s="21">
        <v>6</v>
      </c>
      <c r="O12" s="21">
        <v>0</v>
      </c>
      <c r="P12" s="19">
        <f>SUM(F12:O12)</f>
        <v>59</v>
      </c>
    </row>
    <row r="13" spans="1:16" x14ac:dyDescent="0.3">
      <c r="A13" s="6">
        <v>7</v>
      </c>
      <c r="B13" s="6" t="str">
        <f>IFERROR(VLOOKUP(A13,[1]September!$A:$G,2,0),"")</f>
        <v>Steve Jones</v>
      </c>
      <c r="C13" s="6" t="str">
        <f>IFERROR(VLOOKUP(A13,[1]September!$A:$G,6,0),"")</f>
        <v>BSA 250</v>
      </c>
      <c r="D13" s="13" t="str">
        <f>IFERROR(VLOOKUP(A13,[1]September!$A:$G,7,0),"")</f>
        <v>Pre 65 Clubman</v>
      </c>
      <c r="E13" s="13">
        <f>IFERROR(VLOOKUP(D13,Lookup!$D$3:$E$27,2,0),"")</f>
        <v>3</v>
      </c>
      <c r="F13" s="21"/>
      <c r="G13" s="21"/>
      <c r="H13" s="21" t="s">
        <v>191</v>
      </c>
      <c r="I13" s="21" t="s">
        <v>192</v>
      </c>
      <c r="J13" s="21" t="s">
        <v>193</v>
      </c>
      <c r="K13" s="21" t="s">
        <v>194</v>
      </c>
      <c r="L13" s="21" t="s">
        <v>191</v>
      </c>
      <c r="M13" s="21" t="s">
        <v>192</v>
      </c>
      <c r="N13" s="21" t="s">
        <v>128</v>
      </c>
      <c r="O13" s="21"/>
      <c r="P13" s="27"/>
    </row>
    <row r="14" spans="1:16" x14ac:dyDescent="0.3">
      <c r="A14" s="6">
        <v>33</v>
      </c>
      <c r="B14" s="6" t="str">
        <f>IFERROR(VLOOKUP(A14,[1]September!$A:$G,2,0),"")</f>
        <v>Keith Lloyd</v>
      </c>
      <c r="C14" s="6" t="str">
        <f>IFERROR(VLOOKUP(A14,[1]September!$A:$G,6,0),"")</f>
        <v>BSA Drayton Bantam 175</v>
      </c>
      <c r="D14" s="13" t="str">
        <f>IFERROR(VLOOKUP(A14,[1]September!$A:$G,7,0),"")</f>
        <v>Pre 65 Clubman</v>
      </c>
      <c r="E14" s="13">
        <f>IFERROR(VLOOKUP(D14,Lookup!$D$3:$E$27,2,0),"")</f>
        <v>3</v>
      </c>
      <c r="F14" s="21"/>
      <c r="G14" s="21"/>
      <c r="H14" s="21" t="s">
        <v>191</v>
      </c>
      <c r="I14" s="21" t="s">
        <v>192</v>
      </c>
      <c r="J14" s="21" t="s">
        <v>193</v>
      </c>
      <c r="K14" s="21" t="s">
        <v>194</v>
      </c>
      <c r="L14" s="21" t="s">
        <v>191</v>
      </c>
      <c r="M14" s="21" t="s">
        <v>192</v>
      </c>
      <c r="N14" s="21" t="s">
        <v>128</v>
      </c>
      <c r="O14" s="21"/>
      <c r="P14" s="27"/>
    </row>
    <row r="15" spans="1:16" x14ac:dyDescent="0.3">
      <c r="A15" s="6">
        <v>51</v>
      </c>
      <c r="B15" s="6" t="str">
        <f>IFERROR(VLOOKUP(A15,[1]September!$A:$G,2,0),"")</f>
        <v>Leo Goldie</v>
      </c>
      <c r="C15" s="6" t="str">
        <f>IFERROR(VLOOKUP(A15,[1]September!$A:$G,6,0),"")</f>
        <v>Beta 125</v>
      </c>
      <c r="D15" s="13" t="str">
        <f>IFERROR(VLOOKUP(A15,[1]September!$A:$G,7,0),"")</f>
        <v>Pre 65 Beginner/Novice</v>
      </c>
      <c r="E15" s="13">
        <f>IFERROR(VLOOKUP(D15,Lookup!$D$3:$E$27,2,0),"")</f>
        <v>4</v>
      </c>
      <c r="F15" s="21"/>
      <c r="G15" s="21"/>
      <c r="H15" s="21" t="s">
        <v>191</v>
      </c>
      <c r="I15" s="21" t="s">
        <v>192</v>
      </c>
      <c r="J15" s="21" t="s">
        <v>193</v>
      </c>
      <c r="K15" s="21" t="s">
        <v>194</v>
      </c>
      <c r="L15" s="21" t="s">
        <v>191</v>
      </c>
      <c r="M15" s="21" t="s">
        <v>192</v>
      </c>
      <c r="N15" s="21" t="s">
        <v>128</v>
      </c>
      <c r="O15" s="21"/>
      <c r="P15" s="27"/>
    </row>
    <row r="16" spans="1:16" x14ac:dyDescent="0.3">
      <c r="A16" s="6">
        <v>60</v>
      </c>
      <c r="B16" s="6" t="str">
        <f>IFERROR(VLOOKUP(A16,[1]September!$A:$G,2,0),"")</f>
        <v>Paul Sagar</v>
      </c>
      <c r="C16" s="6" t="str">
        <f>IFERROR(VLOOKUP(A16,[1]September!$A:$G,6,0),"")</f>
        <v>Honda TLR</v>
      </c>
      <c r="D16" s="13" t="str">
        <f>IFERROR(VLOOKUP(A16,[1]September!$A:$G,7,0),"")</f>
        <v>Twinshock Expert</v>
      </c>
      <c r="E16" s="13">
        <f>IFERROR(VLOOKUP(D16,Lookup!$D$3:$E$27,2,0),"")</f>
        <v>5</v>
      </c>
      <c r="F16" s="21">
        <v>0</v>
      </c>
      <c r="G16" s="21">
        <v>2</v>
      </c>
      <c r="H16" s="21">
        <v>3</v>
      </c>
      <c r="I16" s="21">
        <v>2</v>
      </c>
      <c r="J16" s="21">
        <v>2</v>
      </c>
      <c r="K16" s="21">
        <v>2</v>
      </c>
      <c r="L16" s="21">
        <v>1</v>
      </c>
      <c r="M16" s="21">
        <v>3</v>
      </c>
      <c r="N16" s="21">
        <v>0</v>
      </c>
      <c r="O16" s="21">
        <v>1</v>
      </c>
      <c r="P16" s="28">
        <f>SUM(F16:O16)</f>
        <v>16</v>
      </c>
    </row>
    <row r="17" spans="1:16" x14ac:dyDescent="0.3">
      <c r="A17" s="6">
        <v>64</v>
      </c>
      <c r="B17" s="6" t="str">
        <f>IFERROR(VLOOKUP(A17,[1]September!$A:$G,2,0),"")</f>
        <v>Mike Jones L</v>
      </c>
      <c r="C17" s="6" t="str">
        <f>IFERROR(VLOOKUP(A17,[1]September!$A:$G,6,0),"")</f>
        <v>Aprillia</v>
      </c>
      <c r="D17" s="13" t="str">
        <f>IFERROR(VLOOKUP(A17,[1]September!$A:$G,7,0),"")</f>
        <v>Twinshock Expert</v>
      </c>
      <c r="E17" s="13">
        <f>IFERROR(VLOOKUP(D17,Lookup!$D$3:$E$27,2,0),"")</f>
        <v>5</v>
      </c>
      <c r="F17" s="21">
        <v>5</v>
      </c>
      <c r="G17" s="21">
        <v>0</v>
      </c>
      <c r="H17" s="21">
        <v>8</v>
      </c>
      <c r="I17" s="21">
        <v>5</v>
      </c>
      <c r="J17" s="21">
        <v>11</v>
      </c>
      <c r="K17" s="21">
        <v>6</v>
      </c>
      <c r="L17" s="21">
        <v>5</v>
      </c>
      <c r="M17" s="21">
        <v>7</v>
      </c>
      <c r="N17" s="21">
        <v>6</v>
      </c>
      <c r="O17" s="21">
        <v>0</v>
      </c>
      <c r="P17" s="28">
        <f>SUM(F17:O17)</f>
        <v>53</v>
      </c>
    </row>
    <row r="18" spans="1:16" x14ac:dyDescent="0.3">
      <c r="A18" s="6">
        <v>23</v>
      </c>
      <c r="B18" s="6" t="str">
        <f>IFERROR(VLOOKUP(A18,[1]September!$A:$G,2,0),"")</f>
        <v>Terry Musgrave</v>
      </c>
      <c r="C18" s="6" t="str">
        <f>IFERROR(VLOOKUP(A18,[1]September!$A:$G,6,0),"")</f>
        <v>Aprillia TXR 280</v>
      </c>
      <c r="D18" s="13" t="str">
        <f>IFERROR(VLOOKUP(A18,[1]September!$A:$G,7,0),"")</f>
        <v>Twinshock Expert</v>
      </c>
      <c r="E18" s="13">
        <f>IFERROR(VLOOKUP(D18,Lookup!$D$3:$E$27,2,0),"")</f>
        <v>5</v>
      </c>
      <c r="F18" s="21"/>
      <c r="G18" s="21"/>
      <c r="H18" s="21" t="s">
        <v>191</v>
      </c>
      <c r="I18" s="21" t="s">
        <v>192</v>
      </c>
      <c r="J18" s="21" t="s">
        <v>193</v>
      </c>
      <c r="K18" s="21" t="s">
        <v>194</v>
      </c>
      <c r="L18" s="21" t="s">
        <v>191</v>
      </c>
      <c r="M18" s="21" t="s">
        <v>192</v>
      </c>
      <c r="N18" s="21" t="s">
        <v>128</v>
      </c>
      <c r="O18" s="21"/>
      <c r="P18" s="27"/>
    </row>
    <row r="19" spans="1:16" x14ac:dyDescent="0.3">
      <c r="A19" s="6">
        <v>43</v>
      </c>
      <c r="B19" s="6" t="str">
        <f>IFERROR(VLOOKUP(A19,[1]September!$A:$G,2,0),"")</f>
        <v>Jerry Hawker</v>
      </c>
      <c r="C19" s="6" t="str">
        <f>IFERROR(VLOOKUP(A19,[1]September!$A:$G,6,0),"")</f>
        <v xml:space="preserve">Honda TLR 250 </v>
      </c>
      <c r="D19" s="13" t="str">
        <f>IFERROR(VLOOKUP(A19,[1]September!$A:$G,7,0),"")</f>
        <v>Twinshock Intermediate</v>
      </c>
      <c r="E19" s="13">
        <f>IFERROR(VLOOKUP(D19,Lookup!$D$3:$E$27,2,0),"")</f>
        <v>6</v>
      </c>
      <c r="F19" s="21">
        <v>4</v>
      </c>
      <c r="G19" s="21">
        <v>0</v>
      </c>
      <c r="H19" s="21">
        <v>0</v>
      </c>
      <c r="I19" s="21">
        <v>1</v>
      </c>
      <c r="J19" s="21">
        <v>1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19">
        <f>SUM(F19:O19)</f>
        <v>6</v>
      </c>
    </row>
    <row r="20" spans="1:16" x14ac:dyDescent="0.3">
      <c r="A20" s="6">
        <v>14</v>
      </c>
      <c r="B20" s="6" t="str">
        <f>IFERROR(VLOOKUP(A20,[1]September!$A:$G,2,0),"")</f>
        <v>Dave Pengilley</v>
      </c>
      <c r="C20" s="6" t="str">
        <f>IFERROR(VLOOKUP(A20,[1]September!$A:$G,6,0),"")</f>
        <v>Kawasaki KT 330</v>
      </c>
      <c r="D20" s="13" t="str">
        <f>IFERROR(VLOOKUP(A20,[1]September!$A:$G,7,0),"")</f>
        <v>Twinshock Intermediate</v>
      </c>
      <c r="E20" s="13">
        <f>IFERROR(VLOOKUP(D20,Lookup!$D$3:$E$27,2,0),"")</f>
        <v>6</v>
      </c>
      <c r="F20" s="21">
        <v>9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19">
        <f>SUM(F20:O20)</f>
        <v>9</v>
      </c>
    </row>
    <row r="21" spans="1:16" x14ac:dyDescent="0.3">
      <c r="A21" s="6">
        <v>35</v>
      </c>
      <c r="B21" s="6" t="str">
        <f>IFERROR(VLOOKUP(A21,[1]September!$A:$G,2,0),"")</f>
        <v>Mike Smith</v>
      </c>
      <c r="C21" s="6" t="str">
        <f>IFERROR(VLOOKUP(A21,[1]September!$A:$G,6,0),"")</f>
        <v>Honda</v>
      </c>
      <c r="D21" s="13" t="str">
        <f>IFERROR(VLOOKUP(A21,[1]September!$A:$G,7,0),"")</f>
        <v>Twinshock Intermediate</v>
      </c>
      <c r="E21" s="13">
        <f>IFERROR(VLOOKUP(D21,Lookup!$D$3:$E$27,2,0),"")</f>
        <v>6</v>
      </c>
      <c r="F21" s="21">
        <v>9</v>
      </c>
      <c r="G21" s="21">
        <v>0</v>
      </c>
      <c r="H21" s="21">
        <v>4</v>
      </c>
      <c r="I21" s="21">
        <v>2</v>
      </c>
      <c r="J21" s="21">
        <v>0</v>
      </c>
      <c r="K21" s="21">
        <v>6</v>
      </c>
      <c r="L21" s="21">
        <v>1</v>
      </c>
      <c r="M21" s="21">
        <v>2</v>
      </c>
      <c r="N21" s="21">
        <v>0</v>
      </c>
      <c r="O21" s="21">
        <v>0</v>
      </c>
      <c r="P21" s="19">
        <f>SUM(F21:O21)</f>
        <v>24</v>
      </c>
    </row>
    <row r="22" spans="1:16" x14ac:dyDescent="0.3">
      <c r="A22" s="6">
        <v>11</v>
      </c>
      <c r="B22" s="6" t="str">
        <f>IFERROR(VLOOKUP(A22,[1]September!$A:$G,2,0),"")</f>
        <v>Dave Wood</v>
      </c>
      <c r="C22" s="6" t="str">
        <f>IFERROR(VLOOKUP(A22,[1]September!$A:$G,6,0),"")</f>
        <v>Bultaco 250</v>
      </c>
      <c r="D22" s="13" t="str">
        <f>IFERROR(VLOOKUP(A22,[1]September!$A:$G,7,0),"")</f>
        <v>Twinshock Intermediate</v>
      </c>
      <c r="E22" s="13">
        <f>IFERROR(VLOOKUP(D22,Lookup!$D$3:$E$27,2,0),"")</f>
        <v>6</v>
      </c>
      <c r="F22" s="21">
        <v>8</v>
      </c>
      <c r="G22" s="21">
        <v>11</v>
      </c>
      <c r="H22" s="21">
        <v>0</v>
      </c>
      <c r="I22" s="21">
        <v>5</v>
      </c>
      <c r="J22" s="21">
        <v>0</v>
      </c>
      <c r="K22" s="21">
        <v>1</v>
      </c>
      <c r="L22" s="21">
        <v>0</v>
      </c>
      <c r="M22" s="21">
        <v>1</v>
      </c>
      <c r="N22" s="21">
        <v>5</v>
      </c>
      <c r="O22" s="21">
        <v>0</v>
      </c>
      <c r="P22" s="19">
        <f>SUM(F22:O22)</f>
        <v>31</v>
      </c>
    </row>
    <row r="23" spans="1:16" x14ac:dyDescent="0.3">
      <c r="A23" s="6">
        <v>10</v>
      </c>
      <c r="B23" s="6" t="str">
        <f>IFERROR(VLOOKUP(A23,[1]September!$A:$G,2,0),"")</f>
        <v>Mark Newman</v>
      </c>
      <c r="C23" s="6" t="str">
        <f>IFERROR(VLOOKUP(A23,[1]September!$A:$G,6,0),"")</f>
        <v>Yamaha TY 250</v>
      </c>
      <c r="D23" s="13" t="str">
        <f>IFERROR(VLOOKUP(A23,[1]September!$A:$G,7,0),"")</f>
        <v>Twinshock Intermediate</v>
      </c>
      <c r="E23" s="13">
        <f>IFERROR(VLOOKUP(D23,Lookup!$D$3:$E$27,2,0),"")</f>
        <v>6</v>
      </c>
      <c r="F23" s="20">
        <v>8</v>
      </c>
      <c r="G23" s="20">
        <v>0</v>
      </c>
      <c r="H23" s="20">
        <v>0</v>
      </c>
      <c r="I23" s="20">
        <v>14</v>
      </c>
      <c r="J23" s="20">
        <v>0</v>
      </c>
      <c r="K23" s="20">
        <v>3</v>
      </c>
      <c r="L23" s="20">
        <v>1</v>
      </c>
      <c r="M23" s="20">
        <v>4</v>
      </c>
      <c r="N23" s="20">
        <v>2</v>
      </c>
      <c r="O23" s="20">
        <v>2</v>
      </c>
      <c r="P23" s="19">
        <f>SUM(F23:O23)</f>
        <v>34</v>
      </c>
    </row>
    <row r="24" spans="1:16" x14ac:dyDescent="0.3">
      <c r="A24" s="6">
        <v>19</v>
      </c>
      <c r="B24" s="6" t="str">
        <f>IFERROR(VLOOKUP(A24,[1]September!$A:$G,2,0),"")</f>
        <v>Phil Cottiga</v>
      </c>
      <c r="C24" s="6" t="str">
        <f>IFERROR(VLOOKUP(A24,[1]September!$A:$G,6,0),"")</f>
        <v>Honda TLR 200</v>
      </c>
      <c r="D24" s="13" t="str">
        <f>IFERROR(VLOOKUP(A24,[1]September!$A:$G,7,0),"")</f>
        <v>Twinshock Clubman</v>
      </c>
      <c r="E24" s="13">
        <f>IFERROR(VLOOKUP(D24,Lookup!$D$3:$E$27,2,0),"")</f>
        <v>7</v>
      </c>
      <c r="F24" s="21">
        <v>0</v>
      </c>
      <c r="G24" s="21">
        <v>1</v>
      </c>
      <c r="H24" s="21">
        <v>0</v>
      </c>
      <c r="I24" s="21">
        <v>13</v>
      </c>
      <c r="J24" s="21">
        <v>1</v>
      </c>
      <c r="K24" s="21">
        <v>0</v>
      </c>
      <c r="L24" s="21">
        <v>1</v>
      </c>
      <c r="M24" s="21">
        <v>1</v>
      </c>
      <c r="N24" s="21">
        <v>0</v>
      </c>
      <c r="O24" s="21">
        <v>1</v>
      </c>
      <c r="P24" s="19">
        <f>SUM(F24:O24)</f>
        <v>18</v>
      </c>
    </row>
    <row r="25" spans="1:16" x14ac:dyDescent="0.3">
      <c r="A25" s="6">
        <v>34</v>
      </c>
      <c r="B25" s="6" t="str">
        <f>IFERROR(VLOOKUP(A25,[1]September!$A:$G,2,0),"")</f>
        <v>Oliver Barker</v>
      </c>
      <c r="C25" s="6" t="str">
        <f>IFERROR(VLOOKUP(A25,[1]September!$A:$G,6,0),"")</f>
        <v>Bultaco Sherpa 350</v>
      </c>
      <c r="D25" s="13" t="str">
        <f>IFERROR(VLOOKUP(A25,[1]September!$A:$G,7,0),"")</f>
        <v>Twinshock Clubman</v>
      </c>
      <c r="E25" s="13">
        <f>IFERROR(VLOOKUP(D25,Lookup!$D$3:$E$27,2,0),"")</f>
        <v>7</v>
      </c>
      <c r="F25" s="21">
        <v>0</v>
      </c>
      <c r="G25" s="21">
        <v>3</v>
      </c>
      <c r="H25" s="21">
        <v>0</v>
      </c>
      <c r="I25" s="21">
        <v>12</v>
      </c>
      <c r="J25" s="21">
        <v>0</v>
      </c>
      <c r="K25" s="21">
        <v>5</v>
      </c>
      <c r="L25" s="21">
        <v>4</v>
      </c>
      <c r="M25" s="21">
        <v>0</v>
      </c>
      <c r="N25" s="21">
        <v>0</v>
      </c>
      <c r="O25" s="21">
        <v>0</v>
      </c>
      <c r="P25" s="28">
        <f>SUM(F25:O25)</f>
        <v>24</v>
      </c>
    </row>
    <row r="26" spans="1:16" x14ac:dyDescent="0.3">
      <c r="A26" s="6">
        <v>50</v>
      </c>
      <c r="B26" s="6" t="str">
        <f>IFERROR(VLOOKUP(A26,[1]September!$A:$G,2,0),"")</f>
        <v>Neil Holt</v>
      </c>
      <c r="C26" s="6" t="str">
        <f>IFERROR(VLOOKUP(A26,[1]September!$A:$G,6,0),"")</f>
        <v>Fantic 200</v>
      </c>
      <c r="D26" s="13" t="str">
        <f>IFERROR(VLOOKUP(A26,[1]September!$A:$G,7,0),"")</f>
        <v>Twinshock Clubman</v>
      </c>
      <c r="E26" s="13">
        <f>IFERROR(VLOOKUP(D26,Lookup!$D$3:$E$27,2,0),"")</f>
        <v>7</v>
      </c>
      <c r="F26" s="21">
        <v>1</v>
      </c>
      <c r="G26" s="21">
        <v>1</v>
      </c>
      <c r="H26" s="21">
        <v>5</v>
      </c>
      <c r="I26" s="21">
        <v>8</v>
      </c>
      <c r="J26" s="21">
        <v>12</v>
      </c>
      <c r="K26" s="21">
        <v>2</v>
      </c>
      <c r="L26" s="21">
        <v>0</v>
      </c>
      <c r="M26" s="21">
        <v>10</v>
      </c>
      <c r="N26" s="21">
        <v>0</v>
      </c>
      <c r="O26" s="21">
        <v>0</v>
      </c>
      <c r="P26" s="19">
        <f>SUM(F26:O26)</f>
        <v>39</v>
      </c>
    </row>
    <row r="27" spans="1:16" x14ac:dyDescent="0.3">
      <c r="A27" s="6">
        <v>49</v>
      </c>
      <c r="B27" s="6" t="str">
        <f>IFERROR(VLOOKUP(A27,[1]September!$A:$G,2,0),"")</f>
        <v>Gary Holt</v>
      </c>
      <c r="C27" s="6" t="str">
        <f>IFERROR(VLOOKUP(A27,[1]September!$A:$G,6,0),"")</f>
        <v>Fantic 200</v>
      </c>
      <c r="D27" s="13" t="str">
        <f>IFERROR(VLOOKUP(A27,[1]September!$A:$G,7,0),"")</f>
        <v>Twinshock clubman</v>
      </c>
      <c r="E27" s="13">
        <f>IFERROR(VLOOKUP(D27,Lookup!$D$3:$E$27,2,0),"")</f>
        <v>7</v>
      </c>
      <c r="F27" s="21">
        <v>0</v>
      </c>
      <c r="G27" s="21">
        <v>2</v>
      </c>
      <c r="H27" s="21">
        <v>11</v>
      </c>
      <c r="I27" s="21">
        <v>10</v>
      </c>
      <c r="J27" s="21">
        <v>11</v>
      </c>
      <c r="K27" s="21">
        <v>3</v>
      </c>
      <c r="L27" s="21">
        <v>4</v>
      </c>
      <c r="M27" s="21">
        <v>2</v>
      </c>
      <c r="N27" s="21">
        <v>0</v>
      </c>
      <c r="O27" s="21">
        <v>2</v>
      </c>
      <c r="P27" s="19">
        <f>SUM(F27:O27)</f>
        <v>45</v>
      </c>
    </row>
    <row r="28" spans="1:16" x14ac:dyDescent="0.3">
      <c r="A28" s="6">
        <v>28</v>
      </c>
      <c r="B28" s="6" t="str">
        <f>IFERROR(VLOOKUP(A28,[1]September!$A:$G,2,0),"")</f>
        <v xml:space="preserve">Steve Blackburn  </v>
      </c>
      <c r="C28" s="6" t="str">
        <f>IFERROR(VLOOKUP(A28,[1]September!$A:$G,6,0),"")</f>
        <v>Montesa 349</v>
      </c>
      <c r="D28" s="13" t="str">
        <f>IFERROR(VLOOKUP(A28,[1]September!$A:$G,7,0),"")</f>
        <v>Twinshock Clubman</v>
      </c>
      <c r="E28" s="13">
        <f>IFERROR(VLOOKUP(D28,Lookup!$D$3:$E$27,2,0),"")</f>
        <v>7</v>
      </c>
      <c r="F28" s="21" t="s">
        <v>190</v>
      </c>
      <c r="G28" s="21" t="s">
        <v>190</v>
      </c>
      <c r="H28" s="21" t="s">
        <v>190</v>
      </c>
      <c r="I28" s="21" t="s">
        <v>190</v>
      </c>
      <c r="J28" s="21" t="s">
        <v>190</v>
      </c>
      <c r="K28" s="21" t="s">
        <v>190</v>
      </c>
      <c r="L28" s="21" t="s">
        <v>190</v>
      </c>
      <c r="M28" s="21" t="s">
        <v>190</v>
      </c>
      <c r="N28" s="21" t="s">
        <v>190</v>
      </c>
      <c r="O28" s="21" t="s">
        <v>190</v>
      </c>
      <c r="P28" s="29" t="s">
        <v>190</v>
      </c>
    </row>
    <row r="29" spans="1:16" x14ac:dyDescent="0.3">
      <c r="A29" s="6">
        <v>6</v>
      </c>
      <c r="B29" s="6" t="str">
        <f>IFERROR(VLOOKUP(A29,[1]September!$A:$G,2,0),"")</f>
        <v>Allan Thomas</v>
      </c>
      <c r="C29" s="6" t="str">
        <f>IFERROR(VLOOKUP(A29,[1]September!$A:$G,6,0),"")</f>
        <v>Fantic 200</v>
      </c>
      <c r="D29" s="13" t="str">
        <f>IFERROR(VLOOKUP(A29,[1]September!$A:$G,7,0),"")</f>
        <v>Twinshock Beginner/Novice</v>
      </c>
      <c r="E29" s="13">
        <f>IFERROR(VLOOKUP(D29,Lookup!$D$3:$E$27,2,0),"")</f>
        <v>8</v>
      </c>
      <c r="F29" s="20">
        <v>0</v>
      </c>
      <c r="G29" s="20">
        <v>2</v>
      </c>
      <c r="H29" s="20">
        <v>0</v>
      </c>
      <c r="I29" s="20">
        <v>3</v>
      </c>
      <c r="J29" s="20">
        <v>9</v>
      </c>
      <c r="K29" s="20">
        <v>1</v>
      </c>
      <c r="L29" s="20">
        <v>0</v>
      </c>
      <c r="M29" s="20">
        <v>2</v>
      </c>
      <c r="N29" s="20">
        <v>0</v>
      </c>
      <c r="O29" s="20">
        <v>0</v>
      </c>
      <c r="P29" s="19">
        <f>SUM(F29:O29)</f>
        <v>17</v>
      </c>
    </row>
    <row r="30" spans="1:16" x14ac:dyDescent="0.3">
      <c r="A30" s="6">
        <v>48</v>
      </c>
      <c r="B30" s="6" t="str">
        <f>IFERROR(VLOOKUP(A30,[1]September!$A:$G,2,0),"")</f>
        <v>Paul Beswick</v>
      </c>
      <c r="C30" s="6" t="str">
        <f>IFERROR(VLOOKUP(A30,[1]September!$A:$G,6,0),"")</f>
        <v>Ossa gripper 250</v>
      </c>
      <c r="D30" s="13" t="str">
        <f>IFERROR(VLOOKUP(A30,[1]September!$A:$G,7,0),"")</f>
        <v>Twinshock Beginner/Novice</v>
      </c>
      <c r="E30" s="13">
        <f>IFERROR(VLOOKUP(D30,Lookup!$D$3:$E$27,2,0),"")</f>
        <v>8</v>
      </c>
      <c r="F30" s="21">
        <v>0</v>
      </c>
      <c r="G30" s="21">
        <v>2</v>
      </c>
      <c r="H30" s="21">
        <v>6</v>
      </c>
      <c r="I30" s="21">
        <v>7</v>
      </c>
      <c r="J30" s="21">
        <v>16</v>
      </c>
      <c r="K30" s="21">
        <v>15</v>
      </c>
      <c r="L30" s="21">
        <v>0</v>
      </c>
      <c r="M30" s="21">
        <v>3</v>
      </c>
      <c r="N30" s="21">
        <v>0</v>
      </c>
      <c r="O30" s="21">
        <v>0</v>
      </c>
      <c r="P30" s="28">
        <f>SUM(F30:O30)</f>
        <v>49</v>
      </c>
    </row>
    <row r="31" spans="1:16" x14ac:dyDescent="0.3">
      <c r="A31" s="6">
        <v>52</v>
      </c>
      <c r="B31" s="6" t="str">
        <f>IFERROR(VLOOKUP(A31,[1]September!$A:$G,2,0),"")</f>
        <v>Henry Foster</v>
      </c>
      <c r="C31" s="6" t="str">
        <f>IFERROR(VLOOKUP(A31,[1]September!$A:$G,6,0),"")</f>
        <v>Honda TLR 250</v>
      </c>
      <c r="D31" s="13" t="str">
        <f>IFERROR(VLOOKUP(A31,[1]September!$A:$G,7,0),"")</f>
        <v>Twinshock Beginner/Novice</v>
      </c>
      <c r="E31" s="13">
        <f>IFERROR(VLOOKUP(D31,Lookup!$D$3:$E$27,2,0),"")</f>
        <v>8</v>
      </c>
      <c r="F31" s="21" t="s">
        <v>190</v>
      </c>
      <c r="G31" s="21" t="s">
        <v>190</v>
      </c>
      <c r="H31" s="21" t="s">
        <v>190</v>
      </c>
      <c r="I31" s="21" t="s">
        <v>190</v>
      </c>
      <c r="J31" s="21" t="s">
        <v>190</v>
      </c>
      <c r="K31" s="21" t="s">
        <v>190</v>
      </c>
      <c r="L31" s="21" t="s">
        <v>190</v>
      </c>
      <c r="M31" s="21" t="s">
        <v>190</v>
      </c>
      <c r="N31" s="21" t="s">
        <v>190</v>
      </c>
      <c r="O31" s="21" t="s">
        <v>190</v>
      </c>
      <c r="P31" s="29" t="s">
        <v>190</v>
      </c>
    </row>
    <row r="32" spans="1:16" x14ac:dyDescent="0.3">
      <c r="A32" s="6">
        <v>54</v>
      </c>
      <c r="B32" s="6" t="str">
        <f>IFERROR(VLOOKUP(A32,[1]September!$A:$G,2,0),"")</f>
        <v>Ian Tracey</v>
      </c>
      <c r="C32" s="6" t="str">
        <f>IFERROR(VLOOKUP(A32,[1]September!$A:$G,6,0),"")</f>
        <v>Ossa Grip it 250</v>
      </c>
      <c r="D32" s="13" t="str">
        <f>IFERROR(VLOOKUP(A32,[1]September!$A:$G,7,0),"")</f>
        <v>AC Mono Pre 96 Intermediate</v>
      </c>
      <c r="E32" s="13">
        <f>IFERROR(VLOOKUP(D32,Lookup!$D$3:$E$27,2,0),"")</f>
        <v>10</v>
      </c>
      <c r="F32" s="21">
        <v>3</v>
      </c>
      <c r="G32" s="21">
        <v>1</v>
      </c>
      <c r="H32" s="21">
        <v>0</v>
      </c>
      <c r="I32" s="21">
        <v>2</v>
      </c>
      <c r="J32" s="21">
        <v>0</v>
      </c>
      <c r="K32" s="21">
        <v>0</v>
      </c>
      <c r="L32" s="21">
        <v>0</v>
      </c>
      <c r="M32" s="21">
        <v>1</v>
      </c>
      <c r="N32" s="21">
        <v>0</v>
      </c>
      <c r="O32" s="21">
        <v>0</v>
      </c>
      <c r="P32" s="28">
        <f>SUM(F32:O32)</f>
        <v>7</v>
      </c>
    </row>
    <row r="33" spans="1:16" x14ac:dyDescent="0.3">
      <c r="A33" s="6">
        <v>46</v>
      </c>
      <c r="B33" s="6" t="str">
        <f>IFERROR(VLOOKUP(A33,[1]September!$A:$G,2,0),"")</f>
        <v>Keith Burgess</v>
      </c>
      <c r="C33" s="6">
        <f>IFERROR(VLOOKUP(A33,[1]September!$A:$G,6,0),"")</f>
        <v>0</v>
      </c>
      <c r="D33" s="13" t="str">
        <f>IFERROR(VLOOKUP(A33,[1]September!$A:$G,7,0),"")</f>
        <v>AC Mono Pre 96 Intermediate</v>
      </c>
      <c r="E33" s="13">
        <f>IFERROR(VLOOKUP(D33,Lookup!$D$3:$E$27,2,0),"")</f>
        <v>10</v>
      </c>
      <c r="F33" s="21">
        <v>12</v>
      </c>
      <c r="G33" s="21">
        <v>0</v>
      </c>
      <c r="H33" s="21">
        <v>0</v>
      </c>
      <c r="I33" s="21">
        <v>0</v>
      </c>
      <c r="J33" s="21">
        <v>2</v>
      </c>
      <c r="K33" s="21">
        <v>0</v>
      </c>
      <c r="L33" s="21">
        <v>0</v>
      </c>
      <c r="M33" s="21">
        <v>1</v>
      </c>
      <c r="N33" s="21">
        <v>0</v>
      </c>
      <c r="O33" s="21">
        <v>0</v>
      </c>
      <c r="P33" s="19">
        <f>SUM(F33:O33)</f>
        <v>15</v>
      </c>
    </row>
    <row r="34" spans="1:16" x14ac:dyDescent="0.3">
      <c r="A34" s="6">
        <v>38</v>
      </c>
      <c r="B34" s="6" t="str">
        <f>IFERROR(VLOOKUP(A34,[1]September!$A:$G,2,0),"")</f>
        <v>Paul Cartwright</v>
      </c>
      <c r="C34" s="6" t="str">
        <f>IFERROR(VLOOKUP(A34,[1]September!$A:$G,6,0),"")</f>
        <v>Beta 260</v>
      </c>
      <c r="D34" s="13" t="str">
        <f>IFERROR(VLOOKUP(A34,[1]September!$A:$G,7,0),"")</f>
        <v>AC Mono Pre 96 Intermediate</v>
      </c>
      <c r="E34" s="13">
        <f>IFERROR(VLOOKUP(D34,Lookup!$D$3:$E$27,2,0),"")</f>
        <v>10</v>
      </c>
      <c r="F34" s="21">
        <v>11</v>
      </c>
      <c r="G34" s="21">
        <v>1</v>
      </c>
      <c r="H34" s="21">
        <v>4</v>
      </c>
      <c r="I34" s="21">
        <v>7</v>
      </c>
      <c r="J34" s="21">
        <v>5</v>
      </c>
      <c r="K34" s="21">
        <v>7</v>
      </c>
      <c r="L34" s="21">
        <v>0</v>
      </c>
      <c r="M34" s="21">
        <v>8</v>
      </c>
      <c r="N34" s="21">
        <v>14</v>
      </c>
      <c r="O34" s="21">
        <v>0</v>
      </c>
      <c r="P34" s="19">
        <f>SUM(F34:O34)</f>
        <v>57</v>
      </c>
    </row>
    <row r="35" spans="1:16" x14ac:dyDescent="0.3">
      <c r="A35" s="6">
        <v>9</v>
      </c>
      <c r="B35" s="6" t="str">
        <f>IFERROR(VLOOKUP(A35,[1]September!$A:$G,2,0),"")</f>
        <v>David Matthews</v>
      </c>
      <c r="C35" s="6" t="str">
        <f>IFERROR(VLOOKUP(A35,[1]September!$A:$G,6,0),"")</f>
        <v>Yamaha 250 Pinky</v>
      </c>
      <c r="D35" s="13" t="str">
        <f>IFERROR(VLOOKUP(A35,[1]September!$A:$G,7,0),"")</f>
        <v>AC Mono Pre 96 Intermediate</v>
      </c>
      <c r="E35" s="13">
        <f>IFERROR(VLOOKUP(D35,Lookup!$D$3:$E$27,2,0),"")</f>
        <v>10</v>
      </c>
      <c r="F35" s="21"/>
      <c r="G35" s="21"/>
      <c r="H35" s="21" t="s">
        <v>191</v>
      </c>
      <c r="I35" s="21" t="s">
        <v>192</v>
      </c>
      <c r="J35" s="21" t="s">
        <v>193</v>
      </c>
      <c r="K35" s="21" t="s">
        <v>194</v>
      </c>
      <c r="L35" s="21" t="s">
        <v>191</v>
      </c>
      <c r="M35" s="21" t="s">
        <v>192</v>
      </c>
      <c r="N35" s="21" t="s">
        <v>128</v>
      </c>
      <c r="O35" s="21"/>
      <c r="P35" s="27"/>
    </row>
    <row r="36" spans="1:16" x14ac:dyDescent="0.3">
      <c r="A36" s="6">
        <v>37</v>
      </c>
      <c r="B36" s="6" t="str">
        <f>IFERROR(VLOOKUP(A36,[1]September!$A:$G,2,0),"")</f>
        <v>Ian Emery</v>
      </c>
      <c r="C36" s="6" t="str">
        <f>IFERROR(VLOOKUP(A36,[1]September!$A:$G,6,0),"")</f>
        <v>Gas Gas 250</v>
      </c>
      <c r="D36" s="13" t="str">
        <f>IFERROR(VLOOKUP(A36,[1]September!$A:$G,7,0),"")</f>
        <v>AC Mono Pre 96 Clubman</v>
      </c>
      <c r="E36" s="13">
        <f>IFERROR(VLOOKUP(D36,Lookup!$D$3:$E$27,2,0),"")</f>
        <v>11</v>
      </c>
      <c r="F36" s="21">
        <v>0</v>
      </c>
      <c r="G36" s="21">
        <v>1</v>
      </c>
      <c r="H36" s="21">
        <v>0</v>
      </c>
      <c r="I36" s="21">
        <v>12</v>
      </c>
      <c r="J36" s="21">
        <v>0</v>
      </c>
      <c r="K36" s="21">
        <v>7</v>
      </c>
      <c r="L36" s="21">
        <v>1</v>
      </c>
      <c r="M36" s="21">
        <v>0</v>
      </c>
      <c r="N36" s="21">
        <v>0</v>
      </c>
      <c r="O36" s="21">
        <v>1</v>
      </c>
      <c r="P36" s="28">
        <f>SUM(F36:O36)</f>
        <v>22</v>
      </c>
    </row>
    <row r="37" spans="1:16" x14ac:dyDescent="0.3">
      <c r="A37" s="6">
        <v>24</v>
      </c>
      <c r="B37" s="6" t="str">
        <f>IFERROR(VLOOKUP(A37,[1]September!$A:$G,2,0),"")</f>
        <v>Paul Corfield</v>
      </c>
      <c r="C37" s="6" t="str">
        <f>IFERROR(VLOOKUP(A37,[1]September!$A:$G,6,0),"")</f>
        <v>Yamaha TY 250</v>
      </c>
      <c r="D37" s="13" t="str">
        <f>IFERROR(VLOOKUP(A37,[1]September!$A:$G,7,0),"")</f>
        <v>AC Mono Pre 96 Clubman</v>
      </c>
      <c r="E37" s="13">
        <f>IFERROR(VLOOKUP(D37,Lookup!$D$3:$E$27,2,0),"")</f>
        <v>11</v>
      </c>
      <c r="F37" s="21">
        <v>0</v>
      </c>
      <c r="G37" s="21">
        <v>1</v>
      </c>
      <c r="H37" s="21">
        <v>8</v>
      </c>
      <c r="I37" s="21">
        <v>13</v>
      </c>
      <c r="J37" s="21">
        <v>8</v>
      </c>
      <c r="K37" s="21">
        <v>5</v>
      </c>
      <c r="L37" s="21">
        <v>3</v>
      </c>
      <c r="M37" s="21">
        <v>0</v>
      </c>
      <c r="N37" s="21">
        <v>1</v>
      </c>
      <c r="O37" s="21">
        <v>0</v>
      </c>
      <c r="P37" s="19">
        <f>SUM(F37:O37)</f>
        <v>39</v>
      </c>
    </row>
    <row r="38" spans="1:16" x14ac:dyDescent="0.3">
      <c r="A38" s="6">
        <v>25</v>
      </c>
      <c r="B38" s="6" t="str">
        <f>IFERROR(VLOOKUP(A38,[1]September!$A:$G,2,0),"")</f>
        <v>Neville Kirkham</v>
      </c>
      <c r="C38" s="6" t="str">
        <f>IFERROR(VLOOKUP(A38,[1]September!$A:$G,6,0),"")</f>
        <v>Yamaha TY 250</v>
      </c>
      <c r="D38" s="13" t="str">
        <f>IFERROR(VLOOKUP(A38,[1]September!$A:$G,7,0),"")</f>
        <v>AC Mono Pre 96 Clubman</v>
      </c>
      <c r="E38" s="13">
        <f>IFERROR(VLOOKUP(D38,Lookup!$D$3:$E$27,2,0),"")</f>
        <v>11</v>
      </c>
      <c r="F38" s="21">
        <v>0</v>
      </c>
      <c r="G38" s="21">
        <v>7</v>
      </c>
      <c r="H38" s="21">
        <v>6</v>
      </c>
      <c r="I38" s="21">
        <v>14</v>
      </c>
      <c r="J38" s="21">
        <v>7</v>
      </c>
      <c r="K38" s="21">
        <v>18</v>
      </c>
      <c r="L38" s="21">
        <v>4</v>
      </c>
      <c r="M38" s="21">
        <v>1</v>
      </c>
      <c r="N38" s="21">
        <v>0</v>
      </c>
      <c r="O38" s="21">
        <v>5</v>
      </c>
      <c r="P38" s="19">
        <f>SUM(F38:O38)</f>
        <v>62</v>
      </c>
    </row>
    <row r="39" spans="1:16" x14ac:dyDescent="0.3">
      <c r="A39" s="6">
        <v>8</v>
      </c>
      <c r="B39" s="6" t="str">
        <f>IFERROR(VLOOKUP(A39,[1]September!$A:$G,2,0),"")</f>
        <v>Andy Steele</v>
      </c>
      <c r="C39" s="6" t="str">
        <f>IFERROR(VLOOKUP(A39,[1]September!$A:$G,6,0),"")</f>
        <v>Yamaha TY 250</v>
      </c>
      <c r="D39" s="13" t="str">
        <f>IFERROR(VLOOKUP(A39,[1]September!$A:$G,7,0),"")</f>
        <v>AC Mono Pre 96 Clubman</v>
      </c>
      <c r="E39" s="13">
        <f>IFERROR(VLOOKUP(D39,Lookup!$D$3:$E$27,2,0),"")</f>
        <v>11</v>
      </c>
      <c r="F39" s="20">
        <v>0</v>
      </c>
      <c r="G39" s="20">
        <v>8</v>
      </c>
      <c r="H39" s="20">
        <v>7</v>
      </c>
      <c r="I39" s="20">
        <v>18</v>
      </c>
      <c r="J39" s="20">
        <v>5</v>
      </c>
      <c r="K39" s="20">
        <v>11</v>
      </c>
      <c r="L39" s="20">
        <v>7</v>
      </c>
      <c r="M39" s="20">
        <v>4</v>
      </c>
      <c r="N39" s="20">
        <v>0</v>
      </c>
      <c r="O39" s="20">
        <v>5</v>
      </c>
      <c r="P39" s="19">
        <f>SUM(F39:O39)</f>
        <v>65</v>
      </c>
    </row>
    <row r="40" spans="1:16" x14ac:dyDescent="0.3">
      <c r="A40" s="6">
        <v>2</v>
      </c>
      <c r="B40" s="6" t="str">
        <f>IFERROR(VLOOKUP(A40,[1]September!$A:$G,2,0),"")</f>
        <v>Kenton Hackney</v>
      </c>
      <c r="C40" s="6" t="str">
        <f>IFERROR(VLOOKUP(A40,[1]September!$A:$G,6,0),"")</f>
        <v>Gas Gas 327</v>
      </c>
      <c r="D40" s="13" t="str">
        <f>IFERROR(VLOOKUP(A40,[1]September!$A:$G,7,0),"")</f>
        <v>AC Mono Pre 96 Clubman</v>
      </c>
      <c r="E40" s="13">
        <f>IFERROR(VLOOKUP(D40,Lookup!$D$3:$E$27,2,0),"")</f>
        <v>11</v>
      </c>
      <c r="F40" s="20">
        <v>1</v>
      </c>
      <c r="G40" s="20">
        <v>8</v>
      </c>
      <c r="H40" s="20">
        <v>5</v>
      </c>
      <c r="I40" s="20">
        <v>16</v>
      </c>
      <c r="J40" s="20">
        <v>4</v>
      </c>
      <c r="K40" s="20">
        <v>3</v>
      </c>
      <c r="L40" s="20">
        <v>17</v>
      </c>
      <c r="M40" s="20">
        <v>1</v>
      </c>
      <c r="N40" s="20">
        <v>1</v>
      </c>
      <c r="O40" s="20">
        <v>11</v>
      </c>
      <c r="P40" s="19">
        <f>SUM(F40:O40)</f>
        <v>67</v>
      </c>
    </row>
    <row r="41" spans="1:16" x14ac:dyDescent="0.3">
      <c r="A41" s="6">
        <v>30</v>
      </c>
      <c r="B41" s="6" t="str">
        <f>IFERROR(VLOOKUP(A41,[1]September!$A:$G,2,0),"")</f>
        <v>Tony Williams</v>
      </c>
      <c r="C41" s="6" t="str">
        <f>IFERROR(VLOOKUP(A41,[1]September!$A:$G,6,0),"")</f>
        <v>Yamaha TY 270</v>
      </c>
      <c r="D41" s="13" t="str">
        <f>IFERROR(VLOOKUP(A41,[1]September!$A:$G,7,0),"")</f>
        <v>AC Mono Pre 96 Clubman</v>
      </c>
      <c r="E41" s="13">
        <f>IFERROR(VLOOKUP(D41,Lookup!$D$3:$E$27,2,0),"")</f>
        <v>11</v>
      </c>
      <c r="F41" s="21"/>
      <c r="G41" s="21"/>
      <c r="H41" s="21" t="s">
        <v>191</v>
      </c>
      <c r="I41" s="21" t="s">
        <v>192</v>
      </c>
      <c r="J41" s="21" t="s">
        <v>193</v>
      </c>
      <c r="K41" s="21" t="s">
        <v>194</v>
      </c>
      <c r="L41" s="21" t="s">
        <v>191</v>
      </c>
      <c r="M41" s="21" t="s">
        <v>192</v>
      </c>
      <c r="N41" s="21" t="s">
        <v>128</v>
      </c>
      <c r="O41" s="21"/>
      <c r="P41" s="27"/>
    </row>
    <row r="42" spans="1:16" x14ac:dyDescent="0.3">
      <c r="A42" s="6">
        <v>29</v>
      </c>
      <c r="B42" s="6" t="str">
        <f>IFERROR(VLOOKUP(A42,[1]September!$A:$G,2,0),"")</f>
        <v>Richard Webster</v>
      </c>
      <c r="C42" s="6" t="str">
        <f>IFERROR(VLOOKUP(A42,[1]September!$A:$G,6,0),"")</f>
        <v>Montesa 315</v>
      </c>
      <c r="D42" s="13" t="str">
        <f>IFERROR(VLOOKUP(A42,[1]September!$A:$G,7,0),"")</f>
        <v>Pre 2000 WC Expert</v>
      </c>
      <c r="E42" s="13">
        <f>IFERROR(VLOOKUP(D42,Lookup!$D$3:$E$27,2,0),"")</f>
        <v>13</v>
      </c>
      <c r="F42" s="21">
        <v>0</v>
      </c>
      <c r="G42" s="21">
        <v>0</v>
      </c>
      <c r="H42" s="21">
        <v>2</v>
      </c>
      <c r="I42" s="21">
        <v>0</v>
      </c>
      <c r="J42" s="21">
        <v>4</v>
      </c>
      <c r="K42" s="21">
        <v>0</v>
      </c>
      <c r="L42" s="21">
        <v>0</v>
      </c>
      <c r="M42" s="21">
        <v>0</v>
      </c>
      <c r="N42" s="21">
        <v>5</v>
      </c>
      <c r="O42" s="21">
        <v>0</v>
      </c>
      <c r="P42" s="19">
        <f>SUM(F42:O42)</f>
        <v>11</v>
      </c>
    </row>
    <row r="43" spans="1:16" x14ac:dyDescent="0.3">
      <c r="A43" s="6">
        <v>36</v>
      </c>
      <c r="B43" s="6" t="str">
        <f>IFERROR(VLOOKUP(A43,[1]September!$A:$G,2,0),"")</f>
        <v>Alec Roberts</v>
      </c>
      <c r="C43" s="6" t="str">
        <f>IFERROR(VLOOKUP(A43,[1]September!$A:$G,6,0),"")</f>
        <v>Montesa 315R 250</v>
      </c>
      <c r="D43" s="13" t="str">
        <f>IFERROR(VLOOKUP(A43,[1]September!$A:$G,7,0),"")</f>
        <v>Pre 2000 WC Intermediate</v>
      </c>
      <c r="E43" s="13">
        <f>IFERROR(VLOOKUP(D43,Lookup!$D$3:$E$27,2,0),"")</f>
        <v>14</v>
      </c>
      <c r="F43" s="21">
        <v>4</v>
      </c>
      <c r="G43" s="21">
        <v>0</v>
      </c>
      <c r="H43" s="21">
        <v>0</v>
      </c>
      <c r="I43" s="21">
        <v>4</v>
      </c>
      <c r="J43" s="21">
        <v>2</v>
      </c>
      <c r="K43" s="21">
        <v>0</v>
      </c>
      <c r="L43" s="21">
        <v>1</v>
      </c>
      <c r="M43" s="21">
        <v>2</v>
      </c>
      <c r="N43" s="21">
        <v>0</v>
      </c>
      <c r="O43" s="21">
        <v>0</v>
      </c>
      <c r="P43" s="19">
        <f>SUM(F43:O43)</f>
        <v>13</v>
      </c>
    </row>
    <row r="44" spans="1:16" x14ac:dyDescent="0.3">
      <c r="A44" s="6">
        <v>59</v>
      </c>
      <c r="B44" s="6" t="str">
        <f>IFERROR(VLOOKUP(A44,[1]September!$A:$G,2,0),"")</f>
        <v>Neil Francis</v>
      </c>
      <c r="C44" s="6" t="str">
        <f>IFERROR(VLOOKUP(A44,[1]September!$A:$G,6,0),"")</f>
        <v>Gas Gas TXT 200</v>
      </c>
      <c r="D44" s="13" t="str">
        <f>IFERROR(VLOOKUP(A44,[1]September!$A:$G,7,0),"")</f>
        <v>Pre 2000 WC Intermediate</v>
      </c>
      <c r="E44" s="13">
        <f>IFERROR(VLOOKUP(D44,Lookup!$D$3:$E$27,2,0),"")</f>
        <v>14</v>
      </c>
      <c r="F44" s="21">
        <v>9</v>
      </c>
      <c r="G44" s="21">
        <v>5</v>
      </c>
      <c r="H44" s="21">
        <v>6</v>
      </c>
      <c r="I44" s="21">
        <v>7</v>
      </c>
      <c r="J44" s="21">
        <v>1</v>
      </c>
      <c r="K44" s="21">
        <v>0</v>
      </c>
      <c r="L44" s="21">
        <v>0</v>
      </c>
      <c r="M44" s="21">
        <v>3</v>
      </c>
      <c r="N44" s="21">
        <v>8</v>
      </c>
      <c r="O44" s="21">
        <v>0</v>
      </c>
      <c r="P44" s="19">
        <f>SUM(F44:O44)</f>
        <v>39</v>
      </c>
    </row>
    <row r="45" spans="1:16" x14ac:dyDescent="0.3">
      <c r="A45" s="6">
        <v>39</v>
      </c>
      <c r="B45" s="6" t="str">
        <f>IFERROR(VLOOKUP(A45,[1]September!$A:$G,2,0),"")</f>
        <v>Marcus Greer</v>
      </c>
      <c r="C45" s="6" t="str">
        <f>IFERROR(VLOOKUP(A45,[1]September!$A:$G,6,0),"")</f>
        <v>Beta Techno 250</v>
      </c>
      <c r="D45" s="13" t="str">
        <f>IFERROR(VLOOKUP(A45,[1]September!$A:$G,7,0),"")</f>
        <v>Pre 2000 WC Clubman</v>
      </c>
      <c r="E45" s="13">
        <f>IFERROR(VLOOKUP(D45,Lookup!$D$3:$E$27,2,0),"")</f>
        <v>15</v>
      </c>
      <c r="F45" s="21">
        <v>0</v>
      </c>
      <c r="G45" s="21">
        <v>4</v>
      </c>
      <c r="H45" s="21">
        <v>2</v>
      </c>
      <c r="I45" s="21">
        <v>10</v>
      </c>
      <c r="J45" s="21">
        <v>3</v>
      </c>
      <c r="K45" s="21">
        <v>10</v>
      </c>
      <c r="L45" s="21">
        <v>5</v>
      </c>
      <c r="M45" s="21">
        <v>2</v>
      </c>
      <c r="N45" s="21">
        <v>0</v>
      </c>
      <c r="O45" s="21">
        <v>3</v>
      </c>
      <c r="P45" s="19">
        <f>SUM(F45:O45)</f>
        <v>39</v>
      </c>
    </row>
    <row r="46" spans="1:16" x14ac:dyDescent="0.3">
      <c r="A46" s="6">
        <v>47</v>
      </c>
      <c r="B46" s="6" t="str">
        <f>IFERROR(VLOOKUP(A46,[1]September!$A:$G,2,0),"")</f>
        <v>Steve Clift</v>
      </c>
      <c r="C46" s="6" t="str">
        <f>IFERROR(VLOOKUP(A46,[1]September!$A:$G,6,0),"")</f>
        <v>Gas Gas 300 GP</v>
      </c>
      <c r="D46" s="13" t="str">
        <f>IFERROR(VLOOKUP(A46,[1]September!$A:$G,7,0),"")</f>
        <v>Mono Expert</v>
      </c>
      <c r="E46" s="13">
        <f>IFERROR(VLOOKUP(D46,Lookup!$D$3:$E$27,2,0),"")</f>
        <v>17</v>
      </c>
      <c r="F46" s="21">
        <v>1</v>
      </c>
      <c r="G46" s="21">
        <v>6</v>
      </c>
      <c r="H46" s="21">
        <v>9</v>
      </c>
      <c r="I46" s="21">
        <v>0</v>
      </c>
      <c r="J46" s="21">
        <v>9</v>
      </c>
      <c r="K46" s="21">
        <v>6</v>
      </c>
      <c r="L46" s="21">
        <v>0</v>
      </c>
      <c r="M46" s="21">
        <v>0</v>
      </c>
      <c r="N46" s="21">
        <v>0</v>
      </c>
      <c r="O46" s="21">
        <v>0</v>
      </c>
      <c r="P46" s="19">
        <f>SUM(F46:O46)</f>
        <v>31</v>
      </c>
    </row>
    <row r="47" spans="1:16" x14ac:dyDescent="0.3">
      <c r="A47" s="6">
        <v>32</v>
      </c>
      <c r="B47" s="6" t="str">
        <f>IFERROR(VLOOKUP(A47,[1]September!$A:$G,2,0),"")</f>
        <v>Mark Blackwell</v>
      </c>
      <c r="C47" s="6" t="str">
        <f>IFERROR(VLOOKUP(A47,[1]September!$A:$G,6,0),"")</f>
        <v>Montessa 300 RR</v>
      </c>
      <c r="D47" s="13" t="str">
        <f>IFERROR(VLOOKUP(A47,[1]September!$A:$G,7,0),"")</f>
        <v>Mono Intermediate</v>
      </c>
      <c r="E47" s="13">
        <f>IFERROR(VLOOKUP(D47,Lookup!$D$3:$E$27,2,0),"")</f>
        <v>18</v>
      </c>
      <c r="F47" s="21">
        <v>1</v>
      </c>
      <c r="G47" s="21">
        <v>0</v>
      </c>
      <c r="H47" s="21">
        <v>0</v>
      </c>
      <c r="I47" s="21">
        <v>1</v>
      </c>
      <c r="J47" s="21">
        <v>1</v>
      </c>
      <c r="K47" s="21">
        <v>0</v>
      </c>
      <c r="L47" s="21">
        <v>0</v>
      </c>
      <c r="M47" s="21">
        <v>1</v>
      </c>
      <c r="N47" s="21">
        <v>0</v>
      </c>
      <c r="O47" s="21">
        <v>0</v>
      </c>
      <c r="P47" s="28">
        <f>SUM(F47:O47)</f>
        <v>4</v>
      </c>
    </row>
    <row r="48" spans="1:16" x14ac:dyDescent="0.3">
      <c r="A48" s="6">
        <v>40</v>
      </c>
      <c r="B48" s="6" t="str">
        <f>IFERROR(VLOOKUP(A48,[1]September!$A:$G,2,0),"")</f>
        <v>Jason Trumble</v>
      </c>
      <c r="C48" s="6" t="str">
        <f>IFERROR(VLOOKUP(A48,[1]September!$A:$G,6,0),"")</f>
        <v>Vertigo R2 300</v>
      </c>
      <c r="D48" s="13" t="str">
        <f>IFERROR(VLOOKUP(A48,[1]September!$A:$G,7,0),"")</f>
        <v>Mono Intermediate</v>
      </c>
      <c r="E48" s="13">
        <f>IFERROR(VLOOKUP(D48,Lookup!$D$3:$E$27,2,0),"")</f>
        <v>18</v>
      </c>
      <c r="F48" s="21">
        <v>3</v>
      </c>
      <c r="G48" s="21">
        <v>0</v>
      </c>
      <c r="H48" s="21">
        <v>3</v>
      </c>
      <c r="I48" s="21">
        <v>1</v>
      </c>
      <c r="J48" s="21">
        <v>2</v>
      </c>
      <c r="K48" s="21">
        <v>1</v>
      </c>
      <c r="L48" s="21">
        <v>0</v>
      </c>
      <c r="M48" s="21">
        <v>3</v>
      </c>
      <c r="N48" s="21">
        <v>0</v>
      </c>
      <c r="O48" s="21">
        <v>0</v>
      </c>
      <c r="P48" s="19">
        <f>SUM(F48:O48)</f>
        <v>13</v>
      </c>
    </row>
    <row r="49" spans="1:16" x14ac:dyDescent="0.3">
      <c r="A49" s="6">
        <v>53</v>
      </c>
      <c r="B49" s="6" t="str">
        <f>IFERROR(VLOOKUP(A49,[1]September!$A:$G,2,0),"")</f>
        <v>Dean Lloyd</v>
      </c>
      <c r="C49" s="6" t="str">
        <f>IFERROR(VLOOKUP(A49,[1]September!$A:$G,6,0),"")</f>
        <v>Gas Gas</v>
      </c>
      <c r="D49" s="13" t="str">
        <f>IFERROR(VLOOKUP(A49,[1]September!$A:$G,7,0),"")</f>
        <v>Mono Intermediate</v>
      </c>
      <c r="E49" s="13">
        <f>IFERROR(VLOOKUP(D49,Lookup!$D$3:$E$27,2,0),"")</f>
        <v>18</v>
      </c>
      <c r="F49" s="21">
        <v>3</v>
      </c>
      <c r="G49" s="21">
        <v>0</v>
      </c>
      <c r="H49" s="21">
        <v>1</v>
      </c>
      <c r="I49" s="21">
        <v>6</v>
      </c>
      <c r="J49" s="21">
        <v>5</v>
      </c>
      <c r="K49" s="21">
        <v>0</v>
      </c>
      <c r="L49" s="21">
        <v>0</v>
      </c>
      <c r="M49" s="21">
        <v>2</v>
      </c>
      <c r="N49" s="21">
        <v>0</v>
      </c>
      <c r="O49" s="21">
        <v>0</v>
      </c>
      <c r="P49" s="19">
        <f>SUM(F49:O49)</f>
        <v>17</v>
      </c>
    </row>
    <row r="50" spans="1:16" x14ac:dyDescent="0.3">
      <c r="A50" s="6">
        <v>41</v>
      </c>
      <c r="B50" s="6" t="str">
        <f>IFERROR(VLOOKUP(A50,[1]September!$A:$G,2,0),"")</f>
        <v>Michael Warburton</v>
      </c>
      <c r="C50" s="6" t="str">
        <f>IFERROR(VLOOKUP(A50,[1]September!$A:$G,6,0),"")</f>
        <v>Vertigo 250</v>
      </c>
      <c r="D50" s="13" t="str">
        <f>IFERROR(VLOOKUP(A50,[1]September!$A:$G,7,0),"")</f>
        <v>Mono Intermediate</v>
      </c>
      <c r="E50" s="13">
        <f>IFERROR(VLOOKUP(D50,Lookup!$D$3:$E$27,2,0),"")</f>
        <v>18</v>
      </c>
      <c r="F50" s="21">
        <v>6</v>
      </c>
      <c r="G50" s="21">
        <v>0</v>
      </c>
      <c r="H50" s="21">
        <v>1</v>
      </c>
      <c r="I50" s="21">
        <v>6</v>
      </c>
      <c r="J50" s="21">
        <v>1</v>
      </c>
      <c r="K50" s="21">
        <v>1</v>
      </c>
      <c r="L50" s="21">
        <v>0</v>
      </c>
      <c r="M50" s="21">
        <v>1</v>
      </c>
      <c r="N50" s="21">
        <v>2</v>
      </c>
      <c r="O50" s="21">
        <v>0</v>
      </c>
      <c r="P50" s="19">
        <f>SUM(F50:O50)</f>
        <v>18</v>
      </c>
    </row>
    <row r="51" spans="1:16" x14ac:dyDescent="0.3">
      <c r="A51" s="6">
        <v>22</v>
      </c>
      <c r="B51" s="6" t="str">
        <f>IFERROR(VLOOKUP(A51,[1]September!$A:$G,2,0),"")</f>
        <v>Neil Brooks</v>
      </c>
      <c r="C51" s="6" t="str">
        <f>IFERROR(VLOOKUP(A51,[1]September!$A:$G,6,0),"")</f>
        <v>Sherco 250</v>
      </c>
      <c r="D51" s="13" t="str">
        <f>IFERROR(VLOOKUP(A51,[1]September!$A:$G,7,0),"")</f>
        <v>Mono Intermediate</v>
      </c>
      <c r="E51" s="13">
        <f>IFERROR(VLOOKUP(D51,Lookup!$D$3:$E$27,2,0),"")</f>
        <v>18</v>
      </c>
      <c r="F51" s="21">
        <v>9</v>
      </c>
      <c r="G51" s="21">
        <v>0</v>
      </c>
      <c r="H51" s="21">
        <v>5</v>
      </c>
      <c r="I51" s="21">
        <v>4</v>
      </c>
      <c r="J51" s="21">
        <v>1</v>
      </c>
      <c r="K51" s="21">
        <v>1</v>
      </c>
      <c r="L51" s="21">
        <v>0</v>
      </c>
      <c r="M51" s="21">
        <v>4</v>
      </c>
      <c r="N51" s="21">
        <v>1</v>
      </c>
      <c r="O51" s="21">
        <v>0</v>
      </c>
      <c r="P51" s="19">
        <f>SUM(F51:O51)</f>
        <v>25</v>
      </c>
    </row>
    <row r="52" spans="1:16" x14ac:dyDescent="0.3">
      <c r="A52" s="6">
        <v>13</v>
      </c>
      <c r="B52" s="6" t="str">
        <f>IFERROR(VLOOKUP(A52,[1]September!$A:$G,2,0),"")</f>
        <v>Elwyn Beedles</v>
      </c>
      <c r="C52" s="6" t="str">
        <f>IFERROR(VLOOKUP(A52,[1]September!$A:$G,6,0),"")</f>
        <v>Beta Rev 300 Factory</v>
      </c>
      <c r="D52" s="13" t="str">
        <f>IFERROR(VLOOKUP(A52,[1]September!$A:$G,7,0),"")</f>
        <v>Mono Intermediate</v>
      </c>
      <c r="E52" s="13">
        <f>IFERROR(VLOOKUP(D52,Lookup!$D$3:$E$27,2,0),"")</f>
        <v>18</v>
      </c>
      <c r="F52" s="21">
        <v>12</v>
      </c>
      <c r="G52" s="21">
        <v>0</v>
      </c>
      <c r="H52" s="21">
        <v>6</v>
      </c>
      <c r="I52" s="21">
        <v>8</v>
      </c>
      <c r="J52" s="21">
        <v>1</v>
      </c>
      <c r="K52" s="21">
        <v>1</v>
      </c>
      <c r="L52" s="21">
        <v>1</v>
      </c>
      <c r="M52" s="21">
        <v>9</v>
      </c>
      <c r="N52" s="21">
        <v>4</v>
      </c>
      <c r="O52" s="21">
        <v>0</v>
      </c>
      <c r="P52" s="19">
        <f>SUM(F52:O52)</f>
        <v>42</v>
      </c>
    </row>
    <row r="53" spans="1:16" x14ac:dyDescent="0.3">
      <c r="A53" s="6">
        <v>45</v>
      </c>
      <c r="B53" s="6" t="str">
        <f>IFERROR(VLOOKUP(A53,[1]September!$A:$G,2,0),"")</f>
        <v>Stephen Hall</v>
      </c>
      <c r="C53" s="6" t="str">
        <f>IFERROR(VLOOKUP(A53,[1]September!$A:$G,6,0),"")</f>
        <v>Vertigo 250</v>
      </c>
      <c r="D53" s="13" t="str">
        <f>IFERROR(VLOOKUP(A53,[1]September!$A:$G,7,0),"")</f>
        <v>Mono Intermediate</v>
      </c>
      <c r="E53" s="13">
        <f>IFERROR(VLOOKUP(D53,Lookup!$D$3:$E$27,2,0),"")</f>
        <v>18</v>
      </c>
      <c r="F53" s="21">
        <v>13</v>
      </c>
      <c r="G53" s="21">
        <v>0</v>
      </c>
      <c r="H53" s="21">
        <v>8</v>
      </c>
      <c r="I53" s="21">
        <v>7</v>
      </c>
      <c r="J53" s="21">
        <v>5</v>
      </c>
      <c r="K53" s="21">
        <v>6</v>
      </c>
      <c r="L53" s="21">
        <v>0</v>
      </c>
      <c r="M53" s="21">
        <v>4</v>
      </c>
      <c r="N53" s="21">
        <v>4</v>
      </c>
      <c r="O53" s="21">
        <v>0</v>
      </c>
      <c r="P53" s="19">
        <f>SUM(F53:O53)</f>
        <v>47</v>
      </c>
    </row>
    <row r="54" spans="1:16" x14ac:dyDescent="0.3">
      <c r="A54" s="6">
        <v>16</v>
      </c>
      <c r="B54" s="6" t="str">
        <f>IFERROR(VLOOKUP(A54,[1]September!$A:$G,2,0),"")</f>
        <v>Seth Adams</v>
      </c>
      <c r="C54" s="6" t="str">
        <f>IFERROR(VLOOKUP(A54,[1]September!$A:$G,6,0),"")</f>
        <v>Electric Motion Epure Race</v>
      </c>
      <c r="D54" s="13" t="str">
        <f>IFERROR(VLOOKUP(A54,[1]September!$A:$G,7,0),"")</f>
        <v>Mono Intermediate</v>
      </c>
      <c r="E54" s="13">
        <f>IFERROR(VLOOKUP(D54,Lookup!$D$3:$E$27,2,0),"")</f>
        <v>18</v>
      </c>
      <c r="F54" s="21">
        <v>5</v>
      </c>
      <c r="G54" s="21">
        <v>5</v>
      </c>
      <c r="H54" s="21">
        <v>4</v>
      </c>
      <c r="I54" s="21">
        <v>14</v>
      </c>
      <c r="J54" s="21">
        <v>11</v>
      </c>
      <c r="K54" s="21">
        <v>11</v>
      </c>
      <c r="L54" s="21">
        <v>3</v>
      </c>
      <c r="M54" s="21">
        <v>1</v>
      </c>
      <c r="N54" s="21">
        <v>0</v>
      </c>
      <c r="O54" s="21">
        <v>0</v>
      </c>
      <c r="P54" s="19">
        <f>SUM(F54:O54)</f>
        <v>54</v>
      </c>
    </row>
    <row r="55" spans="1:16" x14ac:dyDescent="0.3">
      <c r="A55" s="6">
        <v>44</v>
      </c>
      <c r="B55" s="6" t="str">
        <f>IFERROR(VLOOKUP(A55,[1]September!$A:$G,2,0),"")</f>
        <v>Paul Hempkins</v>
      </c>
      <c r="C55" s="6" t="str">
        <f>IFERROR(VLOOKUP(A55,[1]September!$A:$G,6,0),"")</f>
        <v>Beta 4str 300</v>
      </c>
      <c r="D55" s="13" t="str">
        <f>IFERROR(VLOOKUP(A55,[1]September!$A:$G,7,0),"")</f>
        <v>Mono Intermediate</v>
      </c>
      <c r="E55" s="13">
        <f>IFERROR(VLOOKUP(D55,Lookup!$D$3:$E$27,2,0),"")</f>
        <v>18</v>
      </c>
      <c r="F55" s="21">
        <v>12</v>
      </c>
      <c r="G55" s="21">
        <v>10</v>
      </c>
      <c r="H55" s="21">
        <v>6</v>
      </c>
      <c r="I55" s="21">
        <v>8</v>
      </c>
      <c r="J55" s="21">
        <v>6</v>
      </c>
      <c r="K55" s="21">
        <v>7</v>
      </c>
      <c r="L55" s="21">
        <v>0</v>
      </c>
      <c r="M55" s="21">
        <v>11</v>
      </c>
      <c r="N55" s="21">
        <v>5</v>
      </c>
      <c r="O55" s="21">
        <v>0</v>
      </c>
      <c r="P55" s="19">
        <f>SUM(F55:O55)</f>
        <v>65</v>
      </c>
    </row>
    <row r="56" spans="1:16" x14ac:dyDescent="0.3">
      <c r="A56" s="6">
        <v>58</v>
      </c>
      <c r="B56" s="6" t="str">
        <f>IFERROR(VLOOKUP(A56,[1]September!$A:$G,2,0),"")</f>
        <v>Richard Osborn</v>
      </c>
      <c r="C56" s="6" t="str">
        <f>IFERROR(VLOOKUP(A56,[1]September!$A:$G,6,0),"")</f>
        <v>Gas Gas TXT 250</v>
      </c>
      <c r="D56" s="13" t="str">
        <f>IFERROR(VLOOKUP(A56,[1]September!$A:$G,7,0),"")</f>
        <v>Mono Intermediate</v>
      </c>
      <c r="E56" s="13">
        <f>IFERROR(VLOOKUP(D56,Lookup!$D$3:$E$27,2,0),"")</f>
        <v>18</v>
      </c>
      <c r="F56" s="21">
        <v>9</v>
      </c>
      <c r="G56" s="21">
        <v>10</v>
      </c>
      <c r="H56" s="21">
        <v>13</v>
      </c>
      <c r="I56" s="21">
        <v>11</v>
      </c>
      <c r="J56" s="21">
        <v>11</v>
      </c>
      <c r="K56" s="21">
        <v>1</v>
      </c>
      <c r="L56" s="21">
        <v>0</v>
      </c>
      <c r="M56" s="21">
        <v>11</v>
      </c>
      <c r="N56" s="21">
        <v>0</v>
      </c>
      <c r="O56" s="21">
        <v>0</v>
      </c>
      <c r="P56" s="19">
        <f>SUM(F56:O56)</f>
        <v>66</v>
      </c>
    </row>
    <row r="57" spans="1:16" x14ac:dyDescent="0.3">
      <c r="A57" s="6">
        <v>66</v>
      </c>
      <c r="B57" s="6" t="str">
        <f>IFERROR(VLOOKUP(A57,[1]September!$A:$G,2,0),"")</f>
        <v>Alan Corfield</v>
      </c>
      <c r="C57" s="6" t="str">
        <f>IFERROR(VLOOKUP(A57,[1]September!$A:$G,6,0),"")</f>
        <v>Montesa 4RT 260</v>
      </c>
      <c r="D57" s="13" t="str">
        <f>IFERROR(VLOOKUP(A57,[1]September!$A:$G,7,0),"")</f>
        <v>Mono Intermediate</v>
      </c>
      <c r="E57" s="13">
        <f>IFERROR(VLOOKUP(D57,Lookup!$D$3:$E$27,2,0),"")</f>
        <v>18</v>
      </c>
      <c r="F57" s="21"/>
      <c r="G57" s="21"/>
      <c r="H57" s="21" t="s">
        <v>191</v>
      </c>
      <c r="I57" s="21" t="s">
        <v>192</v>
      </c>
      <c r="J57" s="21" t="s">
        <v>193</v>
      </c>
      <c r="K57" s="21" t="s">
        <v>194</v>
      </c>
      <c r="L57" s="21" t="s">
        <v>191</v>
      </c>
      <c r="M57" s="21" t="s">
        <v>192</v>
      </c>
      <c r="N57" s="21" t="s">
        <v>128</v>
      </c>
      <c r="O57" s="21"/>
      <c r="P57" s="27"/>
    </row>
    <row r="58" spans="1:16" x14ac:dyDescent="0.3">
      <c r="A58" s="6">
        <v>27</v>
      </c>
      <c r="B58" s="6" t="str">
        <f>IFERROR(VLOOKUP(A58,[1]September!$A:$G,2,0),"")</f>
        <v>Ken Williams</v>
      </c>
      <c r="C58" s="6" t="str">
        <f>IFERROR(VLOOKUP(A58,[1]September!$A:$G,6,0),"")</f>
        <v>Beta 4T 300</v>
      </c>
      <c r="D58" s="13" t="str">
        <f>IFERROR(VLOOKUP(A58,[1]September!$A:$G,7,0),"")</f>
        <v>Mono Clubman</v>
      </c>
      <c r="E58" s="13">
        <f>IFERROR(VLOOKUP(D58,Lookup!$D$3:$E$27,2,0),"")</f>
        <v>19</v>
      </c>
      <c r="F58" s="21">
        <v>0</v>
      </c>
      <c r="G58" s="21">
        <v>3</v>
      </c>
      <c r="H58" s="21">
        <v>2</v>
      </c>
      <c r="I58" s="21">
        <v>6</v>
      </c>
      <c r="J58" s="21">
        <v>3</v>
      </c>
      <c r="K58" s="21">
        <v>1</v>
      </c>
      <c r="L58" s="21">
        <v>4</v>
      </c>
      <c r="M58" s="21">
        <v>0</v>
      </c>
      <c r="N58" s="21">
        <v>0</v>
      </c>
      <c r="O58" s="21">
        <v>0</v>
      </c>
      <c r="P58" s="28">
        <f>SUM(F58:O58)</f>
        <v>19</v>
      </c>
    </row>
    <row r="59" spans="1:16" x14ac:dyDescent="0.3">
      <c r="A59" s="6">
        <v>61</v>
      </c>
      <c r="B59" s="6" t="str">
        <f>IFERROR(VLOOKUP(A59,[1]September!$A:$G,2,0),"")</f>
        <v>Martin Howard</v>
      </c>
      <c r="C59" s="6" t="str">
        <f>IFERROR(VLOOKUP(A59,[1]September!$A:$G,6,0),"")</f>
        <v>Montesa 4RT 260</v>
      </c>
      <c r="D59" s="13" t="str">
        <f>IFERROR(VLOOKUP(A59,[1]September!$A:$G,7,0),"")</f>
        <v>Mono Clubman</v>
      </c>
      <c r="E59" s="13">
        <f>IFERROR(VLOOKUP(D59,Lookup!$D$3:$E$27,2,0),"")</f>
        <v>19</v>
      </c>
      <c r="F59" s="21">
        <v>0</v>
      </c>
      <c r="G59" s="21">
        <v>3</v>
      </c>
      <c r="H59" s="21">
        <v>0</v>
      </c>
      <c r="I59" s="21">
        <v>8</v>
      </c>
      <c r="J59" s="21">
        <v>0</v>
      </c>
      <c r="K59" s="21">
        <v>2</v>
      </c>
      <c r="L59" s="21">
        <v>2</v>
      </c>
      <c r="M59" s="21">
        <v>5</v>
      </c>
      <c r="N59" s="21">
        <v>0</v>
      </c>
      <c r="O59" s="21">
        <v>1</v>
      </c>
      <c r="P59" s="19">
        <f>SUM(F59:O59)</f>
        <v>21</v>
      </c>
    </row>
    <row r="60" spans="1:16" x14ac:dyDescent="0.3">
      <c r="A60" s="6">
        <v>63</v>
      </c>
      <c r="B60" s="6" t="str">
        <f>IFERROR(VLOOKUP(A60,[1]September!$A:$G,2,0),"")</f>
        <v>Eamonn Talbot</v>
      </c>
      <c r="C60" s="6" t="str">
        <f>IFERROR(VLOOKUP(A60,[1]September!$A:$G,6,0),"")</f>
        <v>Beta 200</v>
      </c>
      <c r="D60" s="13" t="str">
        <f>IFERROR(VLOOKUP(A60,[1]September!$A:$G,7,0),"")</f>
        <v>Mono Clubman</v>
      </c>
      <c r="E60" s="13">
        <f>IFERROR(VLOOKUP(D60,Lookup!$D$3:$E$27,2,0),"")</f>
        <v>19</v>
      </c>
      <c r="F60" s="21">
        <v>0</v>
      </c>
      <c r="G60" s="21">
        <v>3</v>
      </c>
      <c r="H60" s="21">
        <v>5</v>
      </c>
      <c r="I60" s="21">
        <v>17</v>
      </c>
      <c r="J60" s="21">
        <v>0</v>
      </c>
      <c r="K60" s="21">
        <v>3</v>
      </c>
      <c r="L60" s="21">
        <v>3</v>
      </c>
      <c r="M60" s="21">
        <v>0</v>
      </c>
      <c r="N60" s="21">
        <v>1</v>
      </c>
      <c r="O60" s="21">
        <v>0</v>
      </c>
      <c r="P60" s="19">
        <f>SUM(F60:O60)</f>
        <v>32</v>
      </c>
    </row>
    <row r="61" spans="1:16" x14ac:dyDescent="0.3">
      <c r="A61" s="6">
        <v>3</v>
      </c>
      <c r="B61" s="6" t="str">
        <f>IFERROR(VLOOKUP(A61,[1]September!$A:$G,2,0),"")</f>
        <v xml:space="preserve">Burt White </v>
      </c>
      <c r="C61" s="6" t="str">
        <f>IFERROR(VLOOKUP(A61,[1]September!$A:$G,6,0),"")</f>
        <v>Beta 4T 300</v>
      </c>
      <c r="D61" s="13" t="str">
        <f>IFERROR(VLOOKUP(A61,[1]September!$A:$G,7,0),"")</f>
        <v>Mono Clubman</v>
      </c>
      <c r="E61" s="13">
        <f>IFERROR(VLOOKUP(D61,Lookup!$D$3:$E$27,2,0),"")</f>
        <v>19</v>
      </c>
      <c r="F61" s="20">
        <v>1</v>
      </c>
      <c r="G61" s="20">
        <v>6</v>
      </c>
      <c r="H61" s="20">
        <v>0</v>
      </c>
      <c r="I61" s="20">
        <v>12</v>
      </c>
      <c r="J61" s="20">
        <v>0</v>
      </c>
      <c r="K61" s="20">
        <v>2</v>
      </c>
      <c r="L61" s="20">
        <v>5</v>
      </c>
      <c r="M61" s="20">
        <v>2</v>
      </c>
      <c r="N61" s="20">
        <v>5</v>
      </c>
      <c r="O61" s="20">
        <v>1</v>
      </c>
      <c r="P61" s="19">
        <f>SUM(F61:O61)</f>
        <v>34</v>
      </c>
    </row>
    <row r="62" spans="1:16" x14ac:dyDescent="0.3">
      <c r="A62" s="6">
        <v>67</v>
      </c>
      <c r="B62" s="6" t="str">
        <f>IFERROR(VLOOKUP(A62,[1]September!$A:$G,2,0),"")</f>
        <v>Richard Yeoman</v>
      </c>
      <c r="C62" s="6" t="str">
        <f>IFERROR(VLOOKUP(A62,[1]September!$A:$G,6,0),"")</f>
        <v>TRS ONE R 250</v>
      </c>
      <c r="D62" s="13" t="str">
        <f>IFERROR(VLOOKUP(A62,[1]September!$A:$G,7,0),"")</f>
        <v>Mono Clubman</v>
      </c>
      <c r="E62" s="13">
        <f>IFERROR(VLOOKUP(D62,Lookup!$D$3:$E$27,2,0),"")</f>
        <v>19</v>
      </c>
      <c r="F62" s="21">
        <v>0</v>
      </c>
      <c r="G62" s="21">
        <v>4</v>
      </c>
      <c r="H62" s="21">
        <v>7</v>
      </c>
      <c r="I62" s="21">
        <v>10</v>
      </c>
      <c r="J62" s="21">
        <v>2</v>
      </c>
      <c r="K62" s="21">
        <v>8</v>
      </c>
      <c r="L62" s="21">
        <v>2</v>
      </c>
      <c r="M62" s="21">
        <v>3</v>
      </c>
      <c r="N62" s="21">
        <v>1</v>
      </c>
      <c r="O62" s="21">
        <v>2</v>
      </c>
      <c r="P62" s="19">
        <f>SUM(F62:O62)</f>
        <v>39</v>
      </c>
    </row>
    <row r="63" spans="1:16" x14ac:dyDescent="0.3">
      <c r="A63" s="6">
        <v>55</v>
      </c>
      <c r="B63" s="6" t="str">
        <f>IFERROR(VLOOKUP(A63,[1]September!$A:$G,2,0),"")</f>
        <v>Johnathon Hughes</v>
      </c>
      <c r="C63" s="6" t="str">
        <f>IFERROR(VLOOKUP(A63,[1]September!$A:$G,6,0),"")</f>
        <v>GasGas 250</v>
      </c>
      <c r="D63" s="13" t="str">
        <f>IFERROR(VLOOKUP(A63,[1]September!$A:$G,7,0),"")</f>
        <v>Mono Clubman</v>
      </c>
      <c r="E63" s="13">
        <f>IFERROR(VLOOKUP(D63,Lookup!$D$3:$E$27,2,0),"")</f>
        <v>19</v>
      </c>
      <c r="F63" s="21">
        <v>0</v>
      </c>
      <c r="G63" s="21">
        <v>3</v>
      </c>
      <c r="H63" s="21">
        <v>7</v>
      </c>
      <c r="I63" s="21">
        <v>14</v>
      </c>
      <c r="J63" s="21">
        <v>1</v>
      </c>
      <c r="K63" s="21">
        <v>12</v>
      </c>
      <c r="L63" s="21">
        <v>5</v>
      </c>
      <c r="M63" s="21">
        <v>8</v>
      </c>
      <c r="N63" s="21">
        <v>2</v>
      </c>
      <c r="O63" s="21">
        <v>8</v>
      </c>
      <c r="P63" s="19">
        <f>SUM(F63:O63)</f>
        <v>60</v>
      </c>
    </row>
    <row r="64" spans="1:16" x14ac:dyDescent="0.3">
      <c r="A64" s="6">
        <v>31</v>
      </c>
      <c r="B64" s="6" t="str">
        <f>IFERROR(VLOOKUP(A64,[1]September!$A:$G,2,0),"")</f>
        <v>Robert Hickson</v>
      </c>
      <c r="C64" s="6" t="str">
        <f>IFERROR(VLOOKUP(A64,[1]September!$A:$G,6,0),"")</f>
        <v>Beta Evo 250</v>
      </c>
      <c r="D64" s="13" t="str">
        <f>IFERROR(VLOOKUP(A64,[1]September!$A:$G,7,0),"")</f>
        <v>Mono Clubman</v>
      </c>
      <c r="E64" s="13">
        <f>IFERROR(VLOOKUP(D64,Lookup!$D$3:$E$27,2,0),"")</f>
        <v>19</v>
      </c>
      <c r="F64" s="21"/>
      <c r="G64" s="21"/>
      <c r="H64" s="21" t="s">
        <v>191</v>
      </c>
      <c r="I64" s="21" t="s">
        <v>192</v>
      </c>
      <c r="J64" s="21" t="s">
        <v>193</v>
      </c>
      <c r="K64" s="21" t="s">
        <v>194</v>
      </c>
      <c r="L64" s="21" t="s">
        <v>191</v>
      </c>
      <c r="M64" s="21" t="s">
        <v>192</v>
      </c>
      <c r="N64" s="21" t="s">
        <v>128</v>
      </c>
      <c r="O64" s="21"/>
      <c r="P64" s="27"/>
    </row>
    <row r="65" spans="1:16" x14ac:dyDescent="0.3">
      <c r="A65" s="6">
        <v>17</v>
      </c>
      <c r="B65" s="6" t="str">
        <f>IFERROR(VLOOKUP(A65,[1]September!$A:$G,2,0),"")</f>
        <v>Arthur Adams</v>
      </c>
      <c r="C65" s="6" t="str">
        <f>IFERROR(VLOOKUP(A65,[1]September!$A:$G,6,0),"")</f>
        <v>Beta Evo 80</v>
      </c>
      <c r="D65" s="13" t="str">
        <f>IFERROR(VLOOKUP(A65,[1]September!$A:$G,7,0),"")</f>
        <v>Mono Beginner/Novice</v>
      </c>
      <c r="E65" s="13">
        <f>IFERROR(VLOOKUP(D65,Lookup!$D$3:$E$27,2,0),"")</f>
        <v>20</v>
      </c>
      <c r="F65" s="21" t="s">
        <v>190</v>
      </c>
      <c r="G65" s="21" t="s">
        <v>190</v>
      </c>
      <c r="H65" s="21" t="s">
        <v>190</v>
      </c>
      <c r="I65" s="21" t="s">
        <v>190</v>
      </c>
      <c r="J65" s="21" t="s">
        <v>190</v>
      </c>
      <c r="K65" s="21" t="s">
        <v>190</v>
      </c>
      <c r="L65" s="21" t="s">
        <v>190</v>
      </c>
      <c r="M65" s="21" t="s">
        <v>190</v>
      </c>
      <c r="N65" s="21" t="s">
        <v>190</v>
      </c>
      <c r="O65" s="21" t="s">
        <v>190</v>
      </c>
      <c r="P65" s="21" t="s">
        <v>190</v>
      </c>
    </row>
    <row r="66" spans="1:16" x14ac:dyDescent="0.3">
      <c r="A66" s="6"/>
      <c r="B66" s="6"/>
      <c r="C66" s="6"/>
      <c r="D66" s="13"/>
      <c r="E66" s="13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8"/>
    </row>
    <row r="67" spans="1:16" x14ac:dyDescent="0.3">
      <c r="A67" s="6"/>
      <c r="B67" s="6"/>
      <c r="C67" s="6"/>
      <c r="D67" s="13"/>
      <c r="E67" s="13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8"/>
    </row>
    <row r="68" spans="1:16" x14ac:dyDescent="0.3">
      <c r="A68" s="6"/>
      <c r="B68" s="6"/>
      <c r="C68" s="6"/>
      <c r="D68" s="13"/>
      <c r="E68" s="13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19"/>
    </row>
    <row r="69" spans="1:16" x14ac:dyDescent="0.3">
      <c r="A69" s="6"/>
      <c r="B69" s="6"/>
      <c r="C69" s="6"/>
      <c r="D69" s="13"/>
      <c r="E69" s="13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19"/>
    </row>
    <row r="70" spans="1:16" x14ac:dyDescent="0.3">
      <c r="A70" s="6"/>
      <c r="B70" s="6"/>
      <c r="C70" s="6"/>
      <c r="D70" s="13"/>
      <c r="E70" s="13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19"/>
    </row>
    <row r="71" spans="1:16" x14ac:dyDescent="0.3">
      <c r="A71" s="6"/>
      <c r="B71" s="6"/>
      <c r="C71" s="6"/>
      <c r="D71" s="13"/>
      <c r="E71" s="13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19"/>
    </row>
    <row r="72" spans="1:16" x14ac:dyDescent="0.3">
      <c r="A72" s="6"/>
      <c r="B72" s="6"/>
      <c r="C72" s="6"/>
      <c r="D72" s="13"/>
      <c r="E72" s="13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19"/>
    </row>
    <row r="73" spans="1:16" x14ac:dyDescent="0.3">
      <c r="A73" s="6"/>
      <c r="B73" s="6"/>
      <c r="C73" s="6"/>
      <c r="D73" s="13"/>
      <c r="E73" s="13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19"/>
    </row>
    <row r="74" spans="1:16" x14ac:dyDescent="0.3">
      <c r="A74" s="6"/>
      <c r="B74" s="6"/>
      <c r="C74" s="6"/>
      <c r="D74" s="13"/>
      <c r="E74" s="13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19"/>
    </row>
    <row r="75" spans="1:16" x14ac:dyDescent="0.3">
      <c r="A75" s="6"/>
      <c r="B75" s="6"/>
      <c r="C75" s="6"/>
      <c r="D75" s="13"/>
      <c r="E75" s="13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19"/>
    </row>
    <row r="76" spans="1:16" x14ac:dyDescent="0.3">
      <c r="A76" s="6"/>
      <c r="B76" s="6"/>
      <c r="C76" s="6"/>
      <c r="D76" s="13"/>
      <c r="E76" s="13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19"/>
    </row>
    <row r="77" spans="1:16" x14ac:dyDescent="0.3">
      <c r="A77" s="6"/>
      <c r="B77" s="6"/>
      <c r="C77" s="6"/>
      <c r="D77" s="13"/>
      <c r="E77" s="13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19"/>
    </row>
    <row r="78" spans="1:16" x14ac:dyDescent="0.3">
      <c r="A78" s="6"/>
      <c r="B78" s="6"/>
      <c r="C78" s="6"/>
      <c r="D78" s="13"/>
      <c r="E78" s="13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19"/>
    </row>
    <row r="79" spans="1:16" x14ac:dyDescent="0.3">
      <c r="A79" s="6"/>
      <c r="B79" s="6"/>
      <c r="C79" s="6"/>
      <c r="D79" s="13"/>
      <c r="E79" s="13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19"/>
    </row>
    <row r="80" spans="1:16" x14ac:dyDescent="0.3">
      <c r="A80" s="6"/>
      <c r="B80" s="6"/>
      <c r="C80" s="6"/>
      <c r="D80" s="13"/>
      <c r="E80" s="13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19"/>
    </row>
    <row r="81" spans="1:16" x14ac:dyDescent="0.3">
      <c r="A81" s="6"/>
      <c r="B81" s="6"/>
      <c r="C81" s="6"/>
      <c r="D81" s="13"/>
      <c r="E81" s="13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19"/>
    </row>
    <row r="82" spans="1:16" x14ac:dyDescent="0.3">
      <c r="A82" s="6"/>
      <c r="B82" s="6"/>
      <c r="C82" s="6"/>
      <c r="D82" s="13"/>
      <c r="E82" s="13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19"/>
    </row>
    <row r="83" spans="1:16" x14ac:dyDescent="0.3">
      <c r="A83" s="6"/>
      <c r="B83" s="6"/>
      <c r="C83" s="6"/>
      <c r="D83" s="13"/>
      <c r="E83" s="13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19"/>
    </row>
    <row r="84" spans="1:16" x14ac:dyDescent="0.3">
      <c r="A84" s="6"/>
      <c r="B84" s="6"/>
      <c r="C84" s="6"/>
      <c r="D84" s="13"/>
      <c r="E84" s="13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19"/>
    </row>
    <row r="85" spans="1:16" x14ac:dyDescent="0.3">
      <c r="A85" s="6"/>
      <c r="B85" s="6"/>
      <c r="C85" s="6"/>
      <c r="D85" s="13"/>
      <c r="E85" s="13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19"/>
    </row>
    <row r="86" spans="1:16" x14ac:dyDescent="0.3">
      <c r="A86" s="6"/>
      <c r="B86" s="6"/>
      <c r="C86" s="6"/>
      <c r="D86" s="13"/>
      <c r="E86" s="13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19"/>
    </row>
    <row r="87" spans="1:16" x14ac:dyDescent="0.3">
      <c r="A87" s="6"/>
      <c r="B87" s="6"/>
      <c r="C87" s="6"/>
      <c r="D87" s="13"/>
      <c r="E87" s="13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19"/>
    </row>
    <row r="88" spans="1:16" x14ac:dyDescent="0.3">
      <c r="A88" s="6"/>
      <c r="B88" s="6"/>
      <c r="C88" s="6"/>
      <c r="D88" s="13"/>
      <c r="E88" s="13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19"/>
    </row>
    <row r="89" spans="1:16" x14ac:dyDescent="0.3">
      <c r="A89" s="6"/>
      <c r="B89" s="6"/>
      <c r="C89" s="6"/>
      <c r="D89" s="13"/>
      <c r="E89" s="13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19"/>
    </row>
    <row r="90" spans="1:16" x14ac:dyDescent="0.3">
      <c r="A90" s="6"/>
      <c r="B90" s="6"/>
      <c r="C90" s="6"/>
      <c r="D90" s="13"/>
      <c r="E90" s="13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19"/>
    </row>
    <row r="91" spans="1:16" x14ac:dyDescent="0.3">
      <c r="A91" s="6"/>
      <c r="B91" s="6"/>
      <c r="C91" s="6"/>
      <c r="D91" s="13"/>
      <c r="E91" s="13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19"/>
    </row>
    <row r="92" spans="1:16" x14ac:dyDescent="0.3">
      <c r="A92" s="6"/>
      <c r="B92" s="6"/>
      <c r="C92" s="6"/>
      <c r="D92" s="13"/>
      <c r="E92" s="13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19"/>
    </row>
    <row r="93" spans="1:16" x14ac:dyDescent="0.3">
      <c r="A93" s="6"/>
      <c r="B93" s="6"/>
      <c r="C93" s="6"/>
      <c r="D93" s="13"/>
      <c r="E93" s="13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19"/>
    </row>
    <row r="94" spans="1:16" x14ac:dyDescent="0.3">
      <c r="A94" s="6"/>
      <c r="B94" s="6"/>
      <c r="C94" s="6"/>
      <c r="D94" s="13"/>
      <c r="E94" s="13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19"/>
    </row>
    <row r="95" spans="1:16" x14ac:dyDescent="0.3">
      <c r="A95" s="6"/>
      <c r="B95" s="6"/>
      <c r="C95" s="6"/>
      <c r="D95" s="13"/>
      <c r="E95" s="13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19"/>
    </row>
    <row r="96" spans="1:16" x14ac:dyDescent="0.3">
      <c r="A96" s="6"/>
      <c r="B96" s="6"/>
      <c r="C96" s="6"/>
      <c r="D96" s="13"/>
      <c r="E96" s="13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19"/>
    </row>
    <row r="97" spans="1:16" x14ac:dyDescent="0.3">
      <c r="A97" s="6"/>
      <c r="B97" s="6"/>
      <c r="C97" s="6"/>
      <c r="D97" s="13"/>
      <c r="E97" s="13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19"/>
    </row>
    <row r="98" spans="1:16" x14ac:dyDescent="0.3">
      <c r="A98" s="6"/>
      <c r="B98" s="6"/>
      <c r="C98" s="6"/>
      <c r="D98" s="13"/>
      <c r="E98" s="13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19"/>
    </row>
    <row r="99" spans="1:16" x14ac:dyDescent="0.3">
      <c r="A99" s="6"/>
      <c r="B99" s="6"/>
      <c r="C99" s="6"/>
      <c r="D99" s="13"/>
      <c r="E99" s="13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9"/>
    </row>
    <row r="100" spans="1:16" x14ac:dyDescent="0.3">
      <c r="A100" s="6"/>
      <c r="B100" s="6"/>
      <c r="C100" s="6"/>
      <c r="D100" s="13"/>
      <c r="E100" s="13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9"/>
    </row>
  </sheetData>
  <autoFilter ref="A1:P100" xr:uid="{00000000-0001-0000-0A00-000000000000}"/>
  <sortState xmlns:xlrd2="http://schemas.microsoft.com/office/spreadsheetml/2017/richdata2" ref="A2:P100">
    <sortCondition ref="E2:E100"/>
    <sortCondition ref="P2:P100"/>
  </sortState>
  <phoneticPr fontId="5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Header>&amp;C&amp;"Calibri (Body),Regular"&amp;UAqueduct Classics Sunday 8th September 2024</oddHeader>
    <oddFooter>&amp;LPublished &amp;D &amp;T : Version 1&amp;C&amp;A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autoPageBreaks="0"/>
  </sheetPr>
  <dimension ref="A1:Q26"/>
  <sheetViews>
    <sheetView topLeftCell="A2" zoomScale="160" zoomScaleNormal="160" workbookViewId="0">
      <selection activeCell="A13" sqref="A13"/>
    </sheetView>
  </sheetViews>
  <sheetFormatPr defaultColWidth="11" defaultRowHeight="15.6" x14ac:dyDescent="0.3"/>
  <cols>
    <col min="4" max="4" width="23.69921875" bestFit="1" customWidth="1"/>
    <col min="7" max="7" width="22" bestFit="1" customWidth="1"/>
    <col min="9" max="9" width="20.19921875" bestFit="1" customWidth="1"/>
    <col min="12" max="12" width="23.69921875" bestFit="1" customWidth="1"/>
    <col min="16" max="16" width="31.5" bestFit="1" customWidth="1"/>
  </cols>
  <sheetData>
    <row r="1" spans="1:17" x14ac:dyDescent="0.3">
      <c r="A1" s="25" t="s">
        <v>18</v>
      </c>
      <c r="B1" s="25"/>
    </row>
    <row r="2" spans="1:17" x14ac:dyDescent="0.3">
      <c r="A2" t="s">
        <v>6</v>
      </c>
      <c r="B2" t="s">
        <v>7</v>
      </c>
      <c r="D2" t="s">
        <v>3</v>
      </c>
      <c r="L2" t="s">
        <v>98</v>
      </c>
      <c r="M2" t="s">
        <v>99</v>
      </c>
      <c r="N2" t="s">
        <v>100</v>
      </c>
    </row>
    <row r="3" spans="1:17" x14ac:dyDescent="0.3">
      <c r="A3">
        <v>1</v>
      </c>
      <c r="B3">
        <v>20</v>
      </c>
      <c r="D3" t="s">
        <v>75</v>
      </c>
      <c r="E3">
        <v>1</v>
      </c>
      <c r="G3" t="s">
        <v>61</v>
      </c>
      <c r="H3">
        <v>1</v>
      </c>
      <c r="I3" s="5"/>
      <c r="L3" t="s">
        <v>75</v>
      </c>
      <c r="M3">
        <v>1</v>
      </c>
      <c r="N3">
        <v>1</v>
      </c>
    </row>
    <row r="4" spans="1:17" x14ac:dyDescent="0.3">
      <c r="A4">
        <v>2</v>
      </c>
      <c r="B4">
        <v>17</v>
      </c>
      <c r="D4" t="s">
        <v>86</v>
      </c>
      <c r="E4">
        <v>2</v>
      </c>
      <c r="G4" t="s">
        <v>62</v>
      </c>
      <c r="H4">
        <v>3</v>
      </c>
      <c r="I4" s="5"/>
      <c r="L4" t="s">
        <v>95</v>
      </c>
      <c r="M4">
        <v>1.5</v>
      </c>
      <c r="N4">
        <v>1</v>
      </c>
      <c r="P4" t="s">
        <v>101</v>
      </c>
      <c r="Q4">
        <v>8</v>
      </c>
    </row>
    <row r="5" spans="1:17" x14ac:dyDescent="0.3">
      <c r="A5">
        <v>3</v>
      </c>
      <c r="B5">
        <v>15</v>
      </c>
      <c r="D5" t="s">
        <v>8</v>
      </c>
      <c r="E5">
        <v>3</v>
      </c>
      <c r="G5" t="s">
        <v>63</v>
      </c>
      <c r="H5">
        <v>5</v>
      </c>
      <c r="I5" s="5"/>
      <c r="L5" t="s">
        <v>61</v>
      </c>
      <c r="M5">
        <v>2</v>
      </c>
      <c r="N5">
        <v>1</v>
      </c>
      <c r="P5" t="s">
        <v>102</v>
      </c>
      <c r="Q5">
        <v>7</v>
      </c>
    </row>
    <row r="6" spans="1:17" ht="18" x14ac:dyDescent="0.35">
      <c r="A6">
        <v>4</v>
      </c>
      <c r="B6">
        <v>13</v>
      </c>
      <c r="D6" t="s">
        <v>78</v>
      </c>
      <c r="E6">
        <v>4</v>
      </c>
      <c r="G6" s="12" t="s">
        <v>95</v>
      </c>
      <c r="H6">
        <v>7</v>
      </c>
      <c r="I6" s="5"/>
      <c r="L6" t="s">
        <v>62</v>
      </c>
      <c r="M6">
        <v>3</v>
      </c>
      <c r="N6">
        <v>1</v>
      </c>
      <c r="P6" t="s">
        <v>72</v>
      </c>
    </row>
    <row r="7" spans="1:17" x14ac:dyDescent="0.3">
      <c r="A7">
        <v>5</v>
      </c>
      <c r="B7">
        <v>11</v>
      </c>
      <c r="D7" t="s">
        <v>61</v>
      </c>
      <c r="E7">
        <v>5</v>
      </c>
      <c r="G7" t="s">
        <v>10</v>
      </c>
      <c r="H7">
        <v>2</v>
      </c>
      <c r="I7" s="5"/>
      <c r="L7" t="s">
        <v>63</v>
      </c>
      <c r="M7">
        <v>4</v>
      </c>
      <c r="N7">
        <v>1</v>
      </c>
      <c r="P7" t="s">
        <v>103</v>
      </c>
    </row>
    <row r="8" spans="1:17" x14ac:dyDescent="0.3">
      <c r="A8">
        <v>6</v>
      </c>
      <c r="B8">
        <v>10</v>
      </c>
      <c r="D8" t="s">
        <v>83</v>
      </c>
      <c r="E8">
        <v>6</v>
      </c>
      <c r="G8" t="s">
        <v>64</v>
      </c>
      <c r="H8">
        <v>4</v>
      </c>
      <c r="I8" s="5"/>
      <c r="L8" t="s">
        <v>76</v>
      </c>
      <c r="M8">
        <v>5</v>
      </c>
      <c r="N8">
        <v>1</v>
      </c>
      <c r="P8" t="s">
        <v>105</v>
      </c>
      <c r="Q8">
        <v>4</v>
      </c>
    </row>
    <row r="9" spans="1:17" x14ac:dyDescent="0.3">
      <c r="A9">
        <v>7</v>
      </c>
      <c r="B9">
        <v>9</v>
      </c>
      <c r="D9" t="s">
        <v>10</v>
      </c>
      <c r="E9">
        <v>7</v>
      </c>
      <c r="G9" t="s">
        <v>65</v>
      </c>
      <c r="H9">
        <v>6</v>
      </c>
      <c r="I9" s="5"/>
      <c r="L9" t="s">
        <v>77</v>
      </c>
      <c r="M9">
        <v>6</v>
      </c>
      <c r="N9">
        <v>1</v>
      </c>
      <c r="P9" t="s">
        <v>104</v>
      </c>
      <c r="Q9">
        <v>3</v>
      </c>
    </row>
    <row r="10" spans="1:17" ht="18" x14ac:dyDescent="0.35">
      <c r="A10">
        <v>8</v>
      </c>
      <c r="B10">
        <v>8</v>
      </c>
      <c r="D10" t="s">
        <v>80</v>
      </c>
      <c r="E10">
        <v>8</v>
      </c>
      <c r="G10" s="12" t="s">
        <v>94</v>
      </c>
      <c r="H10">
        <v>8</v>
      </c>
      <c r="I10" s="5"/>
      <c r="L10" t="s">
        <v>86</v>
      </c>
      <c r="M10">
        <v>1</v>
      </c>
      <c r="N10">
        <v>2</v>
      </c>
      <c r="P10" t="s">
        <v>64</v>
      </c>
      <c r="Q10">
        <v>6</v>
      </c>
    </row>
    <row r="11" spans="1:17" x14ac:dyDescent="0.3">
      <c r="A11">
        <v>9</v>
      </c>
      <c r="B11">
        <v>7</v>
      </c>
      <c r="D11" t="s">
        <v>140</v>
      </c>
      <c r="E11">
        <v>9</v>
      </c>
      <c r="I11" s="11"/>
      <c r="L11" t="s">
        <v>83</v>
      </c>
      <c r="M11">
        <v>2</v>
      </c>
      <c r="N11">
        <v>2</v>
      </c>
      <c r="P11" t="s">
        <v>62</v>
      </c>
      <c r="Q11">
        <v>5</v>
      </c>
    </row>
    <row r="12" spans="1:17" x14ac:dyDescent="0.3">
      <c r="A12">
        <v>10</v>
      </c>
      <c r="B12">
        <v>6</v>
      </c>
      <c r="D12" t="s">
        <v>131</v>
      </c>
      <c r="E12">
        <v>10</v>
      </c>
      <c r="L12" t="s">
        <v>85</v>
      </c>
      <c r="M12">
        <v>5</v>
      </c>
      <c r="N12">
        <v>2</v>
      </c>
      <c r="P12" t="s">
        <v>10</v>
      </c>
      <c r="Q12">
        <v>2</v>
      </c>
    </row>
    <row r="13" spans="1:17" x14ac:dyDescent="0.3">
      <c r="A13">
        <v>11</v>
      </c>
      <c r="B13">
        <v>5</v>
      </c>
      <c r="D13" t="s">
        <v>132</v>
      </c>
      <c r="E13">
        <v>11</v>
      </c>
      <c r="L13" t="s">
        <v>84</v>
      </c>
      <c r="M13">
        <v>6</v>
      </c>
      <c r="N13">
        <v>2</v>
      </c>
      <c r="P13" t="s">
        <v>61</v>
      </c>
      <c r="Q13">
        <v>1</v>
      </c>
    </row>
    <row r="14" spans="1:17" x14ac:dyDescent="0.3">
      <c r="A14">
        <v>12</v>
      </c>
      <c r="B14">
        <v>4</v>
      </c>
      <c r="D14" t="s">
        <v>133</v>
      </c>
      <c r="E14">
        <v>12</v>
      </c>
      <c r="L14" t="s">
        <v>8</v>
      </c>
      <c r="M14">
        <v>1</v>
      </c>
      <c r="N14">
        <v>3</v>
      </c>
    </row>
    <row r="15" spans="1:17" x14ac:dyDescent="0.3">
      <c r="A15">
        <v>13</v>
      </c>
      <c r="B15">
        <v>3</v>
      </c>
      <c r="D15" t="s">
        <v>134</v>
      </c>
      <c r="E15">
        <v>13</v>
      </c>
      <c r="L15" t="s">
        <v>94</v>
      </c>
      <c r="M15">
        <v>1.5</v>
      </c>
      <c r="N15">
        <v>3</v>
      </c>
    </row>
    <row r="16" spans="1:17" x14ac:dyDescent="0.3">
      <c r="A16">
        <v>14</v>
      </c>
      <c r="B16">
        <v>2</v>
      </c>
      <c r="D16" t="s">
        <v>111</v>
      </c>
      <c r="E16">
        <v>14</v>
      </c>
      <c r="L16" t="s">
        <v>10</v>
      </c>
      <c r="M16">
        <v>2</v>
      </c>
      <c r="N16">
        <v>3</v>
      </c>
    </row>
    <row r="17" spans="1:14" x14ac:dyDescent="0.3">
      <c r="A17">
        <v>15</v>
      </c>
      <c r="B17">
        <v>1</v>
      </c>
      <c r="D17" t="s">
        <v>120</v>
      </c>
      <c r="E17">
        <v>15</v>
      </c>
      <c r="L17" t="s">
        <v>64</v>
      </c>
      <c r="M17">
        <v>3</v>
      </c>
      <c r="N17">
        <v>3</v>
      </c>
    </row>
    <row r="18" spans="1:14" x14ac:dyDescent="0.3">
      <c r="A18">
        <v>16</v>
      </c>
      <c r="B18">
        <v>0</v>
      </c>
      <c r="D18" t="s">
        <v>135</v>
      </c>
      <c r="E18">
        <v>16</v>
      </c>
      <c r="L18" t="s">
        <v>65</v>
      </c>
      <c r="M18">
        <v>4</v>
      </c>
      <c r="N18">
        <v>3</v>
      </c>
    </row>
    <row r="19" spans="1:14" x14ac:dyDescent="0.3">
      <c r="D19" t="s">
        <v>77</v>
      </c>
      <c r="E19">
        <v>17</v>
      </c>
      <c r="L19" t="s">
        <v>11</v>
      </c>
      <c r="M19">
        <v>5</v>
      </c>
      <c r="N19">
        <v>3</v>
      </c>
    </row>
    <row r="20" spans="1:14" x14ac:dyDescent="0.3">
      <c r="D20" t="s">
        <v>84</v>
      </c>
      <c r="E20">
        <v>18</v>
      </c>
      <c r="L20" t="s">
        <v>12</v>
      </c>
      <c r="M20">
        <v>6</v>
      </c>
      <c r="N20">
        <v>3</v>
      </c>
    </row>
    <row r="21" spans="1:14" x14ac:dyDescent="0.3">
      <c r="D21" t="s">
        <v>12</v>
      </c>
      <c r="E21">
        <v>19</v>
      </c>
      <c r="L21" t="s">
        <v>73</v>
      </c>
      <c r="M21">
        <v>7</v>
      </c>
      <c r="N21">
        <v>3</v>
      </c>
    </row>
    <row r="22" spans="1:14" x14ac:dyDescent="0.3">
      <c r="D22" t="s">
        <v>79</v>
      </c>
      <c r="E22">
        <v>20</v>
      </c>
      <c r="L22" t="s">
        <v>78</v>
      </c>
      <c r="M22">
        <v>1</v>
      </c>
      <c r="N22">
        <v>4</v>
      </c>
    </row>
    <row r="23" spans="1:14" x14ac:dyDescent="0.3">
      <c r="D23" t="s">
        <v>82</v>
      </c>
      <c r="E23">
        <v>20</v>
      </c>
      <c r="L23" t="s">
        <v>80</v>
      </c>
      <c r="M23">
        <v>2</v>
      </c>
      <c r="N23">
        <v>4</v>
      </c>
    </row>
    <row r="24" spans="1:14" x14ac:dyDescent="0.3">
      <c r="D24" t="s">
        <v>73</v>
      </c>
      <c r="E24">
        <v>19</v>
      </c>
      <c r="L24" t="s">
        <v>81</v>
      </c>
      <c r="M24">
        <v>5</v>
      </c>
      <c r="N24">
        <v>4</v>
      </c>
    </row>
    <row r="25" spans="1:14" x14ac:dyDescent="0.3">
      <c r="L25" t="s">
        <v>79</v>
      </c>
      <c r="M25">
        <v>6</v>
      </c>
      <c r="N25">
        <v>4</v>
      </c>
    </row>
    <row r="26" spans="1:14" x14ac:dyDescent="0.3">
      <c r="L26" t="s">
        <v>82</v>
      </c>
      <c r="M26">
        <v>8</v>
      </c>
      <c r="N26">
        <v>4</v>
      </c>
    </row>
  </sheetData>
  <autoFilter ref="L2:N26" xr:uid="{00000000-0009-0000-0000-00000C000000}">
    <sortState xmlns:xlrd2="http://schemas.microsoft.com/office/spreadsheetml/2017/richdata2" ref="L3:N26">
      <sortCondition ref="N3:N26"/>
      <sortCondition ref="M3:M26"/>
    </sortState>
  </autoFilter>
  <sortState xmlns:xlrd2="http://schemas.microsoft.com/office/spreadsheetml/2017/richdata2" ref="P2:P13">
    <sortCondition ref="P2"/>
  </sortState>
  <mergeCells count="1">
    <mergeCell ref="A1:B1"/>
  </mergeCells>
  <phoneticPr fontId="5" type="noConversion"/>
  <dataValidations count="1">
    <dataValidation type="list" allowBlank="1" showInputMessage="1" showErrorMessage="1" sqref="I3:I11" xr:uid="{00000000-0002-0000-0C00-000000000000}">
      <formula1>$G$3:$G$10</formula1>
    </dataValidation>
  </dataValidations>
  <pageMargins left="0.7" right="0.7" top="0.75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Results RND1</vt:lpstr>
      <vt:lpstr>Results RND7</vt:lpstr>
      <vt:lpstr>Lookup</vt:lpstr>
      <vt:lpstr>'Results RND7'!Print_Area</vt:lpstr>
      <vt:lpstr>'Results RND1'!Print_Titles</vt:lpstr>
      <vt:lpstr>'Results RND7'!Print_Titles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David Williams</cp:lastModifiedBy>
  <cp:lastPrinted>2024-09-08T18:43:10Z</cp:lastPrinted>
  <dcterms:created xsi:type="dcterms:W3CDTF">2016-03-21T18:57:13Z</dcterms:created>
  <dcterms:modified xsi:type="dcterms:W3CDTF">2024-09-08T18:43:24Z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376961012</vt:i4>
  </property>
  <property fmtid="{D5CDD505-2E9C-101B-9397-08002B2CF9AE}" pid="3" name="_NewReviewCycle">
    <vt:lpwstr/>
  </property>
  <property fmtid="{D5CDD505-2E9C-101B-9397-08002B2CF9AE}" pid="4" name="_EmailSubject">
    <vt:lpwstr>Results</vt:lpwstr>
  </property>
  <property fmtid="{D5CDD505-2E9C-101B-9397-08002B2CF9AE}" pid="5" name="_AuthorEmail">
    <vt:lpwstr>Janet.Jones@spenergynetworks.co.uk</vt:lpwstr>
  </property>
  <property fmtid="{D5CDD505-2E9C-101B-9397-08002B2CF9AE}" pid="6" name="_AuthorEmailDisplayName">
    <vt:lpwstr>Jones, Janet (Operations)</vt:lpwstr>
  </property>
  <property fmtid="{D5CDD505-2E9C-101B-9397-08002B2CF9AE}" pid="7" name="_PreviousAdHocReviewCycleID">
    <vt:i4>-1505288945</vt:i4>
  </property>
  <property fmtid="{D5CDD505-2E9C-101B-9397-08002B2CF9AE}" pid="8" name="_ReviewingToolsShownOnce">
    <vt:lpwstr/>
  </property>
</Properties>
</file>